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\Browser\"/>
    </mc:Choice>
  </mc:AlternateContent>
  <bookViews>
    <workbookView windowWidth="21600" windowHeight="10455"/>
  </bookViews>
  <sheets>
    <sheet name="售电结算公式" sheetId="4" r:id="rId1"/>
    <sheet name="给定负荷率的边际成本计算" sheetId="2" r:id="rId2"/>
    <sheet name="电力用户——日结算(基于公司)数据汇总" sheetId="6" r:id="rId3"/>
  </sheets>
  <definedNames>
    <definedName name="_xlnm._FilterDatabase" localSheetId="2" hidden="1">'电力用户——日结算(基于公司)数据汇总'!$A$2:$E$2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<sst xmlns="http://schemas.openxmlformats.org/spreadsheetml/2006/main" count="353" uniqueCount="60">
  <si>
    <t>售电结算公式</t>
  </si>
  <si>
    <t>中长期费用</t>
  </si>
  <si>
    <t>合同</t>
  </si>
  <si>
    <t>合约量</t>
  </si>
  <si>
    <t>中长期合约成交价</t>
  </si>
  <si>
    <t>日前现货价(日前统一结算价)</t>
  </si>
  <si>
    <t>中长期合约费用</t>
  </si>
  <si>
    <t>时刻：</t>
  </si>
  <si>
    <t>电力用户：</t>
  </si>
  <si>
    <t>中长期差价合约费用</t>
  </si>
  <si>
    <t>中长期差价合约费用 = (中长期合约价格 - 统一结算点价格) × 中长期合约电量</t>
  </si>
  <si>
    <t>现货费用</t>
  </si>
  <si>
    <t>中标量</t>
  </si>
  <si>
    <t>价格</t>
  </si>
  <si>
    <t>日前</t>
  </si>
  <si>
    <t>实时</t>
  </si>
  <si>
    <t>日前电量费用</t>
  </si>
  <si>
    <t>日前电量费用 = 日前电量 × 日前价格</t>
  </si>
  <si>
    <t>实时偏差电量费用</t>
  </si>
  <si>
    <t>实时偏差电量电费 = (实时电量 - 日前电量) × 实时价格</t>
  </si>
  <si>
    <t>现货电能量市场费用</t>
  </si>
  <si>
    <t>现货电能量市场费用 = 日前电量费用 + 实时偏差电量电费</t>
  </si>
  <si>
    <t>日总收入</t>
  </si>
  <si>
    <t>售电收入和利润</t>
  </si>
  <si>
    <t>零售合同电价</t>
  </si>
  <si>
    <t>输配电价</t>
  </si>
  <si>
    <t>售电价格</t>
  </si>
  <si>
    <t>实时电量</t>
  </si>
  <si>
    <t>总收入</t>
  </si>
  <si>
    <t>总收入 = （零售合同价格-输配价格）× 实时电量</t>
  </si>
  <si>
    <t>现货市场利润</t>
  </si>
  <si>
    <t>现货市场利润 = 总收入 - 现货电能量市场费用</t>
  </si>
  <si>
    <t>总电费</t>
  </si>
  <si>
    <t>总电费 = 中长期差价合约费用 + 日前电量费用 + 实时偏差电量电费</t>
  </si>
  <si>
    <t>总利润</t>
  </si>
  <si>
    <t>总利润 = 总收入 - 总电费</t>
  </si>
  <si>
    <t>区域类型说明</t>
  </si>
  <si>
    <t>输入区</t>
  </si>
  <si>
    <t>中间结果区</t>
  </si>
  <si>
    <t>结果区</t>
  </si>
  <si>
    <t>公式说明</t>
  </si>
  <si>
    <t>给定负荷率下的边际成本计算</t>
  </si>
  <si>
    <t>容量</t>
  </si>
  <si>
    <t>煤/气耗二次系数</t>
  </si>
  <si>
    <t>煤/气耗一次系数</t>
  </si>
  <si>
    <t>二氧化碳</t>
  </si>
  <si>
    <t>排污</t>
  </si>
  <si>
    <t>煤价</t>
  </si>
  <si>
    <t>负荷率</t>
  </si>
  <si>
    <t>出力</t>
  </si>
  <si>
    <t>边际成本</t>
  </si>
  <si>
    <t>燃煤机组: = (2 × 煤耗2次系数 × 出力 + 煤耗一次系数) × 交易月燃煤价格 + 二氧化碳单位电量排放成本 + 排污单位电量成本</t>
  </si>
  <si>
    <t>注</t>
  </si>
  <si>
    <t>煤耗系数取资产信息中煤耗数据，不是核定煤耗数据。</t>
  </si>
  <si>
    <t>电力用户</t>
  </si>
  <si>
    <t>时刻</t>
  </si>
  <si>
    <t>交易类型</t>
  </si>
  <si>
    <t>成交量</t>
  </si>
  <si>
    <t>年度集中竞价交易</t>
  </si>
  <si>
    <t>1月滚动撮合交易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</si>
</sst>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"/>
  </numFmts>
  <fonts count="36">
    <font>
      <sz val="11"/>
      <color theme="1"/>
      <name val="宋体"/>
      <charset val="134"/>
      <scheme val="minor"/>
    </font>
    <font>
      <sz val="7"/>
      <color theme="1"/>
      <name val="Segoe UI"/>
      <charset val="134"/>
    </font>
    <font>
      <sz val="10.5"/>
      <color theme="1"/>
      <name val="Segoe UI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sz val="10.5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1.25"/>
      <color theme="1"/>
      <name val="Helvetica Neue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5"/>
        <bgColor rgb="FF000000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DADCE0"/>
      </right>
      <top style="medium">
        <color rgb="FFDADCE0"/>
      </top>
      <bottom style="medium">
        <color rgb="FFDADCE0"/>
      </bottom>
      <diagonal/>
    </border>
    <border>
      <left/>
      <right style="medium">
        <color rgb="FFDADCE0"/>
      </right>
      <top/>
      <bottom style="medium">
        <color rgb="FFDADCE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28" fillId="22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176" fontId="4" fillId="7" borderId="4" xfId="0" applyNumberFormat="1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9" fillId="9" borderId="0" xfId="0" applyFont="1" applyFill="1">
      <alignment vertical="center"/>
    </xf>
    <xf numFmtId="0" fontId="9" fillId="9" borderId="0" xfId="0" applyFont="1" applyFill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2" fillId="13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/>
    </xf>
    <xf numFmtId="0" fontId="12" fillId="13" borderId="7" xfId="0" applyFont="1" applyFill="1" applyBorder="1">
      <alignment vertical="center"/>
    </xf>
    <xf numFmtId="0" fontId="12" fillId="14" borderId="7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0" borderId="7" xfId="0" applyFont="1" applyBorder="1">
      <alignment vertical="center"/>
    </xf>
    <xf numFmtId="0" fontId="15" fillId="8" borderId="7" xfId="0" applyFont="1" applyFill="1" applyBorder="1" applyAlignment="1">
      <alignment horizontal="center" vertical="center"/>
    </xf>
    <xf numFmtId="0" fontId="12" fillId="15" borderId="7" xfId="0" applyFont="1" applyFill="1" applyBorder="1">
      <alignment vertical="center"/>
    </xf>
    <xf numFmtId="0" fontId="12" fillId="0" borderId="7" xfId="0" applyFont="1" applyBorder="1" applyAlignment="1">
      <alignment horizontal="left" vertical="center"/>
    </xf>
    <xf numFmtId="0" fontId="0" fillId="16" borderId="0" xfId="0" applyFill="1" applyAlignment="1">
      <alignment horizontal="center" vertical="center"/>
    </xf>
    <xf numFmtId="0" fontId="12" fillId="15" borderId="7" xfId="0" applyFont="1" applyFill="1" applyBorder="1" applyAlignment="1">
      <alignment horizontal="center" vertical="center"/>
    </xf>
    <xf numFmtId="177" fontId="12" fillId="14" borderId="7" xfId="0" applyNumberFormat="1" applyFont="1" applyFill="1" applyBorder="1" applyAlignment="1">
      <alignment horizontal="center" vertical="center"/>
    </xf>
    <xf numFmtId="0" fontId="15" fillId="8" borderId="7" xfId="0" applyFont="1" applyFill="1" applyBorder="1">
      <alignment vertical="center"/>
    </xf>
    <xf numFmtId="2" fontId="0" fillId="0" borderId="0" xfId="0" applyNumberFormat="1">
      <alignment vertical="center"/>
    </xf>
    <xf numFmtId="0" fontId="12" fillId="12" borderId="0" xfId="0" applyFont="1" applyFill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0" fillId="18" borderId="0" xfId="0" applyFill="1">
      <alignment vertical="center"/>
    </xf>
    <xf numFmtId="0" fontId="3" fillId="17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37</xdr:row>
      <xdr:rowOff>69850</xdr:rowOff>
    </xdr:from>
    <xdr:to>
      <xdr:col>12</xdr:col>
      <xdr:colOff>471207</xdr:colOff>
      <xdr:row>81</xdr:row>
      <xdr:rowOff>148545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672070"/>
          <a:ext cx="20305395" cy="7621905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86</xdr:row>
      <xdr:rowOff>171450</xdr:rowOff>
    </xdr:from>
    <xdr:to>
      <xdr:col>13</xdr:col>
      <xdr:colOff>113487</xdr:colOff>
      <xdr:row>135</xdr:row>
      <xdr:rowOff>64902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6174720"/>
          <a:ext cx="20333335" cy="829437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136</xdr:row>
      <xdr:rowOff>127000</xdr:rowOff>
    </xdr:from>
    <xdr:to>
      <xdr:col>16</xdr:col>
      <xdr:colOff>626953</xdr:colOff>
      <xdr:row>191</xdr:row>
      <xdr:rowOff>39545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4702770"/>
          <a:ext cx="22795865" cy="9342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736599</xdr:colOff>
      <xdr:row>31</xdr:row>
      <xdr:rowOff>13436</xdr:rowOff>
    </xdr:from>
    <xdr:to>
      <xdr:col>11</xdr:col>
      <xdr:colOff>368300</xdr:colOff>
      <xdr:row>45</xdr:row>
      <xdr:rowOff>118246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965" y="5375910"/>
          <a:ext cx="10258425" cy="2505075"/>
        </a:xfrm>
        <a:prstGeom prst="rect">
          <a:avLst/>
        </a:prstGeom>
      </xdr:spPr>
    </xdr:pic>
    <xdr:clientData/>
  </xdr:twoCellAnchor>
  <xdr:twoCellAnchor editAs="oneCell">
    <xdr:from>
      <xdr:col>1</xdr:col>
      <xdr:colOff>527050</xdr:colOff>
      <xdr:row>9</xdr:row>
      <xdr:rowOff>43936</xdr:rowOff>
    </xdr:from>
    <xdr:to>
      <xdr:col>11</xdr:col>
      <xdr:colOff>336550</xdr:colOff>
      <xdr:row>28</xdr:row>
      <xdr:rowOff>157705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16355" y="1634490"/>
          <a:ext cx="9646285" cy="3371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69" zoomScaleNormal="69" workbookViewId="0">
      <selection activeCell="A26" sqref="A26:B26"/>
    </sheetView>
  </sheetViews>
  <sheetFormatPr defaultColWidth="9.17699115044248" defaultRowHeight="13.5"/>
  <cols>
    <col min="1" max="1" width="21.8141592920354" customWidth="1"/>
    <col min="2" max="2" width="24.1769911504425" customWidth="1"/>
    <col min="3" max="3" width="23.1769911504425" customWidth="1"/>
    <col min="4" max="4" width="46.6371681415929" customWidth="1"/>
    <col min="5" max="5" width="61.6371681415929" customWidth="1"/>
    <col min="6" max="6" width="16.9026548672566" customWidth="1"/>
    <col min="7" max="7" width="20.4513274336283" customWidth="1"/>
    <col min="8" max="8" width="21.2654867256637" customWidth="1"/>
    <col min="9" max="10" width="11" customWidth="1"/>
  </cols>
  <sheetData>
    <row r="1" ht="25.1" spans="1:9">
      <c r="A1" s="19" t="s">
        <v>0</v>
      </c>
      <c r="B1" s="20"/>
      <c r="C1" s="20"/>
      <c r="D1" s="20"/>
      <c r="E1" s="21"/>
    </row>
    <row r="2" ht="15.75" spans="1:9">
      <c r="A2" s="22" t="s">
        <v>1</v>
      </c>
      <c r="B2" s="22"/>
      <c r="C2" s="22"/>
      <c r="D2" s="22"/>
      <c r="E2" s="22"/>
    </row>
    <row r="3" ht="15.75" spans="1:9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4" t="s">
        <v>7</v>
      </c>
      <c r="G3">
        <v>10</v>
      </c>
    </row>
    <row r="4" ht="15.75" spans="1:9">
      <c r="A4" s="25">
        <v>1</v>
      </c>
      <c r="B4" s="26" cm="1">
        <f t="array" ref="B4:B5">_xlfn._xlws.FILTER('电力用户——日结算(基于公司)数据汇总'!D2:D9664,('电力用户——日结算(基于公司)数据汇总'!A2:A9664=$G$4)*('电力用户——日结算(基于公司)数据汇总'!B2:B9664=$G$3)*ISNUMBER(MATCH('电力用户——日结算(基于公司)数据汇总'!C2:C9664,{"年度集中竞价交易","1月滚动撮合交易"},0)),"")</f>
        <v>100</v>
      </c>
      <c r="C4" s="9" cm="1">
        <f t="array" ref="C4:C5">_xlfn._xlws.FILTER('电力用户——日结算(基于公司)数据汇总'!E2:E9664,('电力用户——日结算(基于公司)数据汇总'!A2:A9664=$G$4)*('电力用户——日结算(基于公司)数据汇总'!B2:B9664=$G$3)*ISNUMBER(MATCH('电力用户——日结算(基于公司)数据汇总'!C2:C9664,{"年度集中竞价交易","1月滚动撮合交易"},0)),"")</f>
        <v>463</v>
      </c>
      <c r="D4" s="9" cm="1">
        <f t="array" ref="D4">_xlfn._xlws.FILTER('电力用户——日结算(基于公司)数据汇总'!E2:E9664,('电力用户——日结算(基于公司)数据汇总'!A2:A9664=$G$4)*('电力用户——日结算(基于公司)数据汇总'!B2:B9664=$G$3)*ISNUMBER(MATCH('电力用户——日结算(基于公司)数据汇总'!C2:C9664,{"日前"},0)),"")</f>
        <v>453</v>
      </c>
      <c r="E4" s="27">
        <f>(C4-D4)*B4</f>
        <v>1000</v>
      </c>
      <c r="F4" s="28" t="s">
        <v>8</v>
      </c>
      <c r="G4">
        <v>16</v>
      </c>
    </row>
    <row r="5" ht="15.75" spans="1:9">
      <c r="A5" s="25">
        <v>2</v>
      </c>
      <c r="B5" s="29">
        <v>4.545</v>
      </c>
      <c r="C5" s="9">
        <v>480</v>
      </c>
      <c r="D5" s="9">
        <f>D4</f>
        <v>453</v>
      </c>
      <c r="E5" s="27">
        <f t="shared" ref="E5:E8" si="0">(C5-D5)*B5</f>
        <v>122.715</v>
      </c>
      <c r="I5" s="30"/>
    </row>
    <row r="6" ht="15.75" spans="1:9">
      <c r="A6" s="25">
        <v>3</v>
      </c>
      <c r="B6" s="31"/>
      <c r="C6" s="32"/>
      <c r="D6" s="33">
        <f>D5</f>
        <v>453</v>
      </c>
      <c r="E6" s="27">
        <f t="shared" si="0"/>
        <v>0</v>
      </c>
      <c r="I6" s="30"/>
    </row>
    <row r="7" ht="15.75" spans="1:9">
      <c r="A7" s="25">
        <v>4</v>
      </c>
      <c r="B7" s="32"/>
      <c r="C7" s="32"/>
      <c r="D7" s="33">
        <f>D4</f>
        <v>453</v>
      </c>
      <c r="E7" s="27">
        <f t="shared" si="0"/>
        <v>0</v>
      </c>
      <c r="I7" s="30"/>
    </row>
    <row r="8" ht="15.75" spans="1:9">
      <c r="A8" s="25">
        <v>5</v>
      </c>
      <c r="B8" s="32"/>
      <c r="C8" s="32"/>
      <c r="D8" s="33">
        <f>D4</f>
        <v>453</v>
      </c>
      <c r="E8" s="27">
        <f t="shared" si="0"/>
        <v>0</v>
      </c>
      <c r="I8" s="30"/>
    </row>
    <row r="9" ht="15.75" spans="1:9">
      <c r="A9" s="25">
        <v>6</v>
      </c>
      <c r="B9" s="32"/>
      <c r="C9" s="32"/>
      <c r="D9" s="33">
        <f>D4</f>
        <v>453</v>
      </c>
      <c r="E9" s="27"/>
      <c r="I9" s="30"/>
    </row>
    <row r="10" ht="15.75" spans="1:9">
      <c r="A10" s="25">
        <v>7</v>
      </c>
      <c r="B10" s="32"/>
      <c r="C10" s="32"/>
      <c r="D10" s="33">
        <f>D4</f>
        <v>453</v>
      </c>
      <c r="E10" s="27"/>
      <c r="I10" s="30"/>
    </row>
    <row r="11" ht="15.75" spans="1:9">
      <c r="A11" s="25">
        <v>8</v>
      </c>
      <c r="B11" s="32"/>
      <c r="C11" s="32"/>
      <c r="D11" s="33">
        <f>D4</f>
        <v>453</v>
      </c>
      <c r="E11" s="27"/>
      <c r="I11" s="30"/>
    </row>
    <row r="12" ht="15.75" spans="1:9">
      <c r="A12" s="25">
        <v>9</v>
      </c>
      <c r="B12" s="32"/>
      <c r="C12" s="32"/>
      <c r="D12" s="33">
        <f>D4</f>
        <v>453</v>
      </c>
      <c r="E12" s="27"/>
      <c r="I12" s="30"/>
    </row>
    <row r="13" ht="15.75" spans="1:9">
      <c r="A13" s="25">
        <v>10</v>
      </c>
      <c r="B13" s="32"/>
      <c r="C13" s="32"/>
      <c r="D13" s="33">
        <f>D4</f>
        <v>453</v>
      </c>
      <c r="E13" s="27"/>
      <c r="I13" s="30"/>
    </row>
    <row r="14" ht="20" customHeight="1" spans="1:9">
      <c r="A14" s="23" t="s">
        <v>9</v>
      </c>
      <c r="B14" s="34">
        <f>SUM(E4:E13)</f>
        <v>1122.715</v>
      </c>
      <c r="C14" s="35" t="s">
        <v>10</v>
      </c>
      <c r="D14" s="36"/>
      <c r="E14" s="37"/>
      <c r="F14" s="38"/>
    </row>
    <row r="15" ht="15.75" spans="1:9">
      <c r="A15" s="39"/>
      <c r="B15" s="39"/>
      <c r="C15" s="39"/>
      <c r="D15" s="39"/>
      <c r="E15" s="39"/>
    </row>
    <row r="16" ht="15.75" spans="1:9">
      <c r="A16" s="22" t="s">
        <v>11</v>
      </c>
      <c r="B16" s="22"/>
      <c r="C16" s="22"/>
      <c r="D16" s="22"/>
      <c r="E16" s="22"/>
    </row>
    <row r="17" ht="15.75" spans="1:11">
      <c r="A17" s="25"/>
      <c r="B17" s="23" t="s">
        <v>12</v>
      </c>
      <c r="C17" s="23" t="s">
        <v>13</v>
      </c>
      <c r="D17" s="39"/>
      <c r="E17" s="39"/>
    </row>
    <row r="18" ht="15.75" spans="1:11">
      <c r="A18" s="23" t="s">
        <v>14</v>
      </c>
      <c r="B18" s="9" cm="1">
        <f t="array" ref="B18">_xlfn._xlws.FILTER('电力用户——日结算(基于公司)数据汇总'!D2:D9664,('电力用户——日结算(基于公司)数据汇总'!A2:A9664=$G$4)*('电力用户——日结算(基于公司)数据汇总'!B2:B9664=$G$3)*ISNUMBER(MATCH('电力用户——日结算(基于公司)数据汇总'!C2:C9664,{"日前"},0)),"")</f>
        <v>144.4</v>
      </c>
      <c r="C18" s="9" cm="1">
        <f t="array" ref="C18">_xlfn._xlws.FILTER('电力用户——日结算(基于公司)数据汇总'!E2:E9664,('电力用户——日结算(基于公司)数据汇总'!A2:A9664=$G$4)*('电力用户——日结算(基于公司)数据汇总'!B2:B9664=$G$3)*ISNUMBER(MATCH('电力用户——日结算(基于公司)数据汇总'!C2:C9664,{"日前"},0)),"")</f>
        <v>453</v>
      </c>
      <c r="D18" s="39"/>
      <c r="E18" s="39"/>
    </row>
    <row r="19" ht="15.75" spans="1:11">
      <c r="A19" s="23" t="s">
        <v>15</v>
      </c>
      <c r="B19" s="9" cm="1">
        <f t="array" ref="B19">_xlfn._xlws.FILTER('电力用户——日结算(基于公司)数据汇总'!D2:D9664,('电力用户——日结算(基于公司)数据汇总'!A2:A9664=$G$4)*('电力用户——日结算(基于公司)数据汇总'!B2:B9664=$G$3)*ISNUMBER(MATCH('电力用户——日结算(基于公司)数据汇总'!C2:C9664,{"实时"},0)),"")</f>
        <v>142.65</v>
      </c>
      <c r="C19" s="9" cm="1">
        <f t="array" ref="C19">_xlfn._xlws.FILTER('电力用户——日结算(基于公司)数据汇总'!E2:E9664,('电力用户——日结算(基于公司)数据汇总'!A2:A9664=$G$4)*('电力用户——日结算(基于公司)数据汇总'!B2:B9664=$G$3)*ISNUMBER(MATCH('电力用户——日结算(基于公司)数据汇总'!C2:C9664,{"实时"},0)),"")</f>
        <v>453</v>
      </c>
      <c r="D19" s="39"/>
      <c r="E19" s="39"/>
    </row>
    <row r="20" ht="15.75" spans="1:11">
      <c r="A20" s="23" t="s">
        <v>16</v>
      </c>
      <c r="B20" s="27">
        <f>B18*C18</f>
        <v>65413.2</v>
      </c>
      <c r="C20" s="40" t="s">
        <v>17</v>
      </c>
      <c r="D20" s="40"/>
      <c r="E20" s="40"/>
    </row>
    <row r="21" ht="15.75" spans="1:11">
      <c r="A21" s="23" t="s">
        <v>18</v>
      </c>
      <c r="B21" s="27">
        <f>(B19-B18)*C19</f>
        <v>-792.75</v>
      </c>
      <c r="C21" s="40" t="s">
        <v>19</v>
      </c>
      <c r="D21" s="40"/>
      <c r="E21" s="40"/>
    </row>
    <row r="22" ht="15.75" spans="1:11">
      <c r="A22" s="23" t="s">
        <v>20</v>
      </c>
      <c r="B22" s="27">
        <f>B20+B21</f>
        <v>64620.45</v>
      </c>
      <c r="C22" s="40" t="s">
        <v>21</v>
      </c>
      <c r="D22" s="40"/>
      <c r="E22" s="40"/>
    </row>
    <row r="23" ht="15.75" spans="1:11">
      <c r="A23" s="41"/>
      <c r="B23" s="41"/>
      <c r="C23" s="42"/>
      <c r="D23" s="42"/>
      <c r="E23" s="42"/>
      <c r="G23" s="43" t="s">
        <v>22</v>
      </c>
      <c r="H23" s="43"/>
      <c r="I23" s="43"/>
      <c r="J23" s="43"/>
    </row>
    <row r="24" ht="17.25" customHeight="1" spans="1:11">
      <c r="A24" s="22" t="s">
        <v>23</v>
      </c>
      <c r="B24" s="22"/>
      <c r="C24" s="22"/>
      <c r="D24" s="22"/>
      <c r="E24" s="22"/>
      <c r="G24" s="23" t="s">
        <v>24</v>
      </c>
      <c r="H24" s="23" t="s">
        <v>25</v>
      </c>
      <c r="I24" s="23" t="s">
        <v>26</v>
      </c>
      <c r="J24" s="23" t="s">
        <v>27</v>
      </c>
    </row>
    <row r="25" ht="17.25" customHeight="1" spans="1:11">
      <c r="A25" s="23" t="s">
        <v>24</v>
      </c>
      <c r="B25" s="23" t="s">
        <v>25</v>
      </c>
      <c r="C25" s="23" t="s">
        <v>26</v>
      </c>
      <c r="D25" s="23" t="s">
        <v>27</v>
      </c>
      <c r="E25" s="44"/>
      <c r="G25" s="11">
        <v>654</v>
      </c>
      <c r="H25" s="32">
        <v>50</v>
      </c>
      <c r="I25" s="32">
        <f>G25-H25</f>
        <v>604</v>
      </c>
      <c r="J25" s="9">
        <v>3422.99</v>
      </c>
    </row>
    <row r="26" ht="15.75" spans="1:11">
      <c r="A26" s="11">
        <v>648</v>
      </c>
      <c r="B26" s="32">
        <v>50</v>
      </c>
      <c r="C26" s="32">
        <f>A26-B26</f>
        <v>598</v>
      </c>
      <c r="D26" s="9" cm="1">
        <f t="array" ref="D26">_xlfn._xlws.FILTER('电力用户——日结算(基于公司)数据汇总'!D2:D9664,('电力用户——日结算(基于公司)数据汇总'!A2:A9664=$G$4)*('电力用户——日结算(基于公司)数据汇总'!B2:B9664=$G$3)*ISNUMBER(MATCH('电力用户——日结算(基于公司)数据汇总'!C2:C9664,{"实时"},0)),"")</f>
        <v>142.65</v>
      </c>
      <c r="E26" s="42"/>
      <c r="G26" s="23" t="s">
        <v>28</v>
      </c>
      <c r="H26" s="45">
        <f>(G25-H25)*J25</f>
        <v>2067485.96</v>
      </c>
      <c r="I26" s="46" t="s">
        <v>29</v>
      </c>
      <c r="J26" s="46"/>
      <c r="K26" s="46"/>
    </row>
    <row r="27" ht="17.25" customHeight="1" spans="1:11">
      <c r="A27" s="23" t="s">
        <v>28</v>
      </c>
      <c r="B27" s="34">
        <f>(A26-B26)*D26</f>
        <v>85304.7</v>
      </c>
      <c r="C27" s="40" t="s">
        <v>29</v>
      </c>
      <c r="D27" s="40"/>
      <c r="E27" s="40"/>
    </row>
    <row r="28" ht="17.25" customHeight="1" spans="1:11">
      <c r="A28" s="23" t="s">
        <v>30</v>
      </c>
      <c r="B28" s="34">
        <f>B27-B22</f>
        <v>20684.25</v>
      </c>
      <c r="C28" s="40" t="s">
        <v>31</v>
      </c>
      <c r="D28" s="40"/>
      <c r="E28" s="40"/>
    </row>
    <row r="29" ht="17.25" customHeight="1" spans="1:11">
      <c r="A29" s="23" t="s">
        <v>32</v>
      </c>
      <c r="B29" s="34">
        <f>B14+B20+B21</f>
        <v>65743.165</v>
      </c>
      <c r="C29" s="40" t="s">
        <v>33</v>
      </c>
      <c r="D29" s="40"/>
      <c r="E29" s="40"/>
      <c r="H29" s="47"/>
    </row>
    <row r="30" ht="17.25" customHeight="1" spans="1:11">
      <c r="A30" s="23" t="s">
        <v>34</v>
      </c>
      <c r="B30" s="34">
        <f>B27-B29</f>
        <v>19561.535</v>
      </c>
      <c r="C30" s="40" t="s">
        <v>35</v>
      </c>
      <c r="D30" s="40"/>
      <c r="E30" s="40"/>
    </row>
    <row r="32" ht="15.75" spans="1:11">
      <c r="A32" s="48" t="s">
        <v>36</v>
      </c>
    </row>
    <row r="33" ht="15.75" spans="1:2">
      <c r="A33" s="32"/>
      <c r="B33" s="49" t="s">
        <v>37</v>
      </c>
    </row>
    <row r="34" ht="15.75" spans="1:2">
      <c r="A34" s="27"/>
      <c r="B34" s="49" t="s">
        <v>38</v>
      </c>
    </row>
    <row r="35" ht="15.75" spans="1:2">
      <c r="A35" s="34"/>
      <c r="B35" s="49" t="s">
        <v>39</v>
      </c>
    </row>
    <row r="36" spans="1:2">
      <c r="A36" s="50"/>
      <c r="B36" s="51" t="s">
        <v>40</v>
      </c>
    </row>
  </sheetData>
  <mergeCells count="13">
    <mergeCell ref="A1:E1"/>
    <mergeCell ref="A2:E2"/>
    <mergeCell ref="C14:E14"/>
    <mergeCell ref="A16:E16"/>
    <mergeCell ref="C20:E20"/>
    <mergeCell ref="C21:E21"/>
    <mergeCell ref="C22:E22"/>
    <mergeCell ref="G23:J23"/>
    <mergeCell ref="A24:E24"/>
    <mergeCell ref="C27:E27"/>
    <mergeCell ref="C28:E28"/>
    <mergeCell ref="C29:E29"/>
    <mergeCell ref="C30:E30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K8"/>
  <sheetViews>
    <sheetView zoomScale="151" zoomScaleNormal="151" topLeftCell="A31" workbookViewId="0">
      <selection activeCell="C8" sqref="C8:E8"/>
    </sheetView>
  </sheetViews>
  <sheetFormatPr defaultColWidth="11" defaultRowHeight="13.5" outlineLevelRow="7"/>
  <cols>
    <col min="4" max="4" width="25.6371681415929" customWidth="1"/>
    <col min="5" max="5" width="21.8141592920354" customWidth="1"/>
    <col min="11" max="11" width="12.6371681415929"/>
  </cols>
  <sheetData>
    <row r="1" spans="3:11">
      <c r="C1" s="6" t="s">
        <v>41</v>
      </c>
      <c r="D1" s="6"/>
      <c r="E1" s="6"/>
      <c r="F1" s="6"/>
      <c r="G1" s="6"/>
      <c r="H1" s="6"/>
      <c r="I1" s="6"/>
      <c r="J1" s="6"/>
      <c r="K1" s="6"/>
    </row>
    <row r="3" ht="15" spans="3:11">
      <c r="C3" s="7" t="s">
        <v>42</v>
      </c>
      <c r="D3" s="8" t="s">
        <v>43</v>
      </c>
      <c r="E3" s="8" t="s">
        <v>44</v>
      </c>
      <c r="F3" s="7" t="s">
        <v>45</v>
      </c>
      <c r="G3" s="7" t="s">
        <v>46</v>
      </c>
      <c r="H3" s="7" t="s">
        <v>47</v>
      </c>
      <c r="I3" s="7" t="s">
        <v>48</v>
      </c>
      <c r="J3" s="7" t="s">
        <v>49</v>
      </c>
      <c r="K3" s="7" t="s">
        <v>50</v>
      </c>
    </row>
    <row r="4" ht="15" spans="3:11">
      <c r="C4" s="9">
        <v>600</v>
      </c>
      <c r="D4" s="10">
        <v>0.000127</v>
      </c>
      <c r="E4" s="10">
        <v>0.2266</v>
      </c>
      <c r="F4" s="11">
        <v>30</v>
      </c>
      <c r="G4" s="12">
        <v>20</v>
      </c>
      <c r="H4" s="13">
        <v>875.42</v>
      </c>
      <c r="I4" s="13">
        <v>0.8</v>
      </c>
      <c r="J4" s="14">
        <f>C4*I4</f>
        <v>480</v>
      </c>
      <c r="K4" s="15">
        <f>(2*D4*J4+E4)*H4+F4+G4</f>
        <v>355.1013784</v>
      </c>
    </row>
    <row r="6" ht="14.25" spans="3:11">
      <c r="C6" s="16" t="s">
        <v>51</v>
      </c>
      <c r="D6" s="16"/>
      <c r="E6" s="16"/>
      <c r="F6" s="16"/>
      <c r="G6" s="16"/>
      <c r="H6" s="16"/>
      <c r="I6" s="16"/>
      <c r="J6" s="16"/>
      <c r="K6" s="16"/>
    </row>
    <row r="7" spans="3:11">
      <c r="C7" s="17" t="s">
        <v>52</v>
      </c>
    </row>
    <row r="8" spans="3:11">
      <c r="C8" s="18" t="s">
        <v>53</v>
      </c>
      <c r="D8" s="18"/>
      <c r="E8" s="18"/>
    </row>
  </sheetData>
  <mergeCells count="3">
    <mergeCell ref="C1:K1"/>
    <mergeCell ref="C6:K6"/>
    <mergeCell ref="C8:E8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76" workbookViewId="0">
      <selection activeCell="F292" sqref="F292"/>
    </sheetView>
  </sheetViews>
  <sheetFormatPr defaultColWidth="9.26548672566372" defaultRowHeight="13.5" outlineLevelCol="4"/>
  <cols>
    <col min="1" max="1" width="9.26548672566372" style="1"/>
    <col min="3" max="3" width="24" customWidth="1"/>
  </cols>
  <sheetData>
    <row r="1" ht="14.25"/>
    <row r="2" ht="14.25" spans="1:5">
      <c r="A2" s="1" t="s">
        <v>54</v>
      </c>
      <c r="B2" s="2" t="s">
        <v>55</v>
      </c>
      <c r="C2" s="2" t="s">
        <v>56</v>
      </c>
      <c r="D2" s="2" t="s">
        <v>57</v>
      </c>
      <c r="E2" s="2" t="s">
        <v>13</v>
      </c>
    </row>
    <row r="3" ht="16.5" spans="1:5">
      <c r="A3" s="1">
        <v>31</v>
      </c>
      <c r="B3" s="3">
        <v>0</v>
      </c>
      <c r="C3" s="3" t="s">
        <v>58</v>
      </c>
      <c r="D3" s="3">
        <v>165</v>
      </c>
      <c r="E3" s="3">
        <v>463</v>
      </c>
    </row>
    <row r="4" ht="16.5" spans="1:5">
      <c r="A4" s="1">
        <v>31</v>
      </c>
      <c r="B4" s="4">
        <v>1</v>
      </c>
      <c r="C4" s="4" t="s">
        <v>58</v>
      </c>
      <c r="D4" s="4">
        <v>165</v>
      </c>
      <c r="E4" s="4">
        <v>463</v>
      </c>
    </row>
    <row r="5" ht="16.5" spans="1:5">
      <c r="A5" s="1">
        <v>31</v>
      </c>
      <c r="B5" s="4">
        <v>2</v>
      </c>
      <c r="C5" s="4" t="s">
        <v>58</v>
      </c>
      <c r="D5" s="4">
        <v>165</v>
      </c>
      <c r="E5" s="4">
        <v>463</v>
      </c>
    </row>
    <row r="6" ht="16.5" spans="1:5">
      <c r="A6" s="1">
        <v>31</v>
      </c>
      <c r="B6" s="4">
        <v>3</v>
      </c>
      <c r="C6" s="4" t="s">
        <v>58</v>
      </c>
      <c r="D6" s="4">
        <v>165</v>
      </c>
      <c r="E6" s="4">
        <v>463</v>
      </c>
    </row>
    <row r="7" ht="16.5" spans="1:5">
      <c r="A7" s="1">
        <v>31</v>
      </c>
      <c r="B7" s="4">
        <v>4</v>
      </c>
      <c r="C7" s="4" t="s">
        <v>58</v>
      </c>
      <c r="D7" s="4">
        <v>165</v>
      </c>
      <c r="E7" s="4">
        <v>463</v>
      </c>
    </row>
    <row r="8" ht="16.5" spans="1:5">
      <c r="A8" s="1">
        <v>31</v>
      </c>
      <c r="B8" s="4">
        <v>5</v>
      </c>
      <c r="C8" s="4" t="s">
        <v>58</v>
      </c>
      <c r="D8" s="4">
        <v>165</v>
      </c>
      <c r="E8" s="4">
        <v>463</v>
      </c>
    </row>
    <row r="9" ht="16.5" spans="1:5">
      <c r="A9" s="1">
        <v>31</v>
      </c>
      <c r="B9" s="4">
        <v>6</v>
      </c>
      <c r="C9" s="4" t="s">
        <v>58</v>
      </c>
      <c r="D9" s="4">
        <v>165</v>
      </c>
      <c r="E9" s="4">
        <v>463</v>
      </c>
    </row>
    <row r="10" ht="16.5" spans="1:5">
      <c r="A10" s="1">
        <v>31</v>
      </c>
      <c r="B10" s="4">
        <v>7</v>
      </c>
      <c r="C10" s="4" t="s">
        <v>58</v>
      </c>
      <c r="D10" s="4">
        <v>165</v>
      </c>
      <c r="E10" s="4">
        <v>463</v>
      </c>
    </row>
    <row r="11" ht="16.5" spans="1:5">
      <c r="A11" s="1">
        <v>31</v>
      </c>
      <c r="B11" s="4">
        <v>8</v>
      </c>
      <c r="C11" s="4" t="s">
        <v>58</v>
      </c>
      <c r="D11" s="4">
        <v>165</v>
      </c>
      <c r="E11" s="4">
        <v>463</v>
      </c>
    </row>
    <row r="12" ht="16.5" spans="1:5">
      <c r="A12" s="1">
        <v>31</v>
      </c>
      <c r="B12" s="4">
        <v>9</v>
      </c>
      <c r="C12" s="4" t="s">
        <v>58</v>
      </c>
      <c r="D12" s="4">
        <v>165</v>
      </c>
      <c r="E12" s="4">
        <v>463</v>
      </c>
    </row>
    <row r="13" ht="16.5" spans="1:5">
      <c r="A13" s="1">
        <v>31</v>
      </c>
      <c r="B13" s="4">
        <v>10</v>
      </c>
      <c r="C13" s="4" t="s">
        <v>58</v>
      </c>
      <c r="D13" s="4">
        <v>165</v>
      </c>
      <c r="E13" s="4">
        <v>463</v>
      </c>
    </row>
    <row r="14" ht="16.5" spans="1:5">
      <c r="A14" s="1">
        <v>31</v>
      </c>
      <c r="B14" s="5">
        <v>11</v>
      </c>
      <c r="C14" s="5" t="s">
        <v>58</v>
      </c>
      <c r="D14" s="5">
        <v>165</v>
      </c>
      <c r="E14" s="5">
        <v>463</v>
      </c>
    </row>
    <row r="15" ht="16.5" spans="1:5">
      <c r="A15" s="1">
        <v>31</v>
      </c>
      <c r="B15" s="4">
        <v>12</v>
      </c>
      <c r="C15" s="4" t="s">
        <v>58</v>
      </c>
      <c r="D15" s="4">
        <v>165</v>
      </c>
      <c r="E15" s="4">
        <v>463</v>
      </c>
    </row>
    <row r="16" ht="16.5" spans="1:5">
      <c r="A16" s="1">
        <v>31</v>
      </c>
      <c r="B16" s="4">
        <v>13</v>
      </c>
      <c r="C16" s="4" t="s">
        <v>58</v>
      </c>
      <c r="D16" s="4">
        <v>165</v>
      </c>
      <c r="E16" s="4">
        <v>463</v>
      </c>
    </row>
    <row r="17" ht="16.5" spans="1:5">
      <c r="A17" s="1">
        <v>31</v>
      </c>
      <c r="B17" s="4">
        <v>14</v>
      </c>
      <c r="C17" s="4" t="s">
        <v>58</v>
      </c>
      <c r="D17" s="4">
        <v>165</v>
      </c>
      <c r="E17" s="4">
        <v>463</v>
      </c>
    </row>
    <row r="18" ht="16.5" spans="1:5">
      <c r="A18" s="1">
        <v>31</v>
      </c>
      <c r="B18" s="4">
        <v>15</v>
      </c>
      <c r="C18" s="4" t="s">
        <v>58</v>
      </c>
      <c r="D18" s="4">
        <v>165</v>
      </c>
      <c r="E18" s="4">
        <v>463</v>
      </c>
    </row>
    <row r="19" ht="16.5" spans="1:5">
      <c r="A19" s="1">
        <v>31</v>
      </c>
      <c r="B19" s="4">
        <v>16</v>
      </c>
      <c r="C19" s="4" t="s">
        <v>58</v>
      </c>
      <c r="D19" s="4">
        <v>165</v>
      </c>
      <c r="E19" s="4">
        <v>463</v>
      </c>
    </row>
    <row r="20" ht="16.5" spans="1:5">
      <c r="A20" s="1">
        <v>31</v>
      </c>
      <c r="B20" s="4">
        <v>17</v>
      </c>
      <c r="C20" s="4" t="s">
        <v>58</v>
      </c>
      <c r="D20" s="4">
        <v>165</v>
      </c>
      <c r="E20" s="4">
        <v>463</v>
      </c>
    </row>
    <row r="21" ht="16.5" spans="1:5">
      <c r="A21" s="1">
        <v>31</v>
      </c>
      <c r="B21" s="4">
        <v>18</v>
      </c>
      <c r="C21" s="4" t="s">
        <v>58</v>
      </c>
      <c r="D21" s="4">
        <v>165</v>
      </c>
      <c r="E21" s="4">
        <v>463</v>
      </c>
    </row>
    <row r="22" ht="16.5" spans="1:5">
      <c r="A22" s="1">
        <v>31</v>
      </c>
      <c r="B22" s="4">
        <v>19</v>
      </c>
      <c r="C22" s="4" t="s">
        <v>58</v>
      </c>
      <c r="D22" s="4">
        <v>165</v>
      </c>
      <c r="E22" s="4">
        <v>463</v>
      </c>
    </row>
    <row r="23" ht="16.5" spans="1:5">
      <c r="A23" s="1">
        <v>31</v>
      </c>
      <c r="B23" s="4">
        <v>20</v>
      </c>
      <c r="C23" s="4" t="s">
        <v>58</v>
      </c>
      <c r="D23" s="4">
        <v>165</v>
      </c>
      <c r="E23" s="4">
        <v>463</v>
      </c>
    </row>
    <row r="24" ht="16.5" spans="1:5">
      <c r="A24" s="1">
        <v>31</v>
      </c>
      <c r="B24" s="4">
        <v>21</v>
      </c>
      <c r="C24" s="4" t="s">
        <v>58</v>
      </c>
      <c r="D24" s="4">
        <v>165</v>
      </c>
      <c r="E24" s="4">
        <v>463</v>
      </c>
    </row>
    <row r="25" ht="16.5" spans="1:5">
      <c r="A25" s="1">
        <v>31</v>
      </c>
      <c r="B25" s="4">
        <v>22</v>
      </c>
      <c r="C25" s="4" t="s">
        <v>58</v>
      </c>
      <c r="D25" s="4">
        <v>165</v>
      </c>
      <c r="E25" s="4">
        <v>463</v>
      </c>
    </row>
    <row r="26" ht="16.5" spans="1:5">
      <c r="A26" s="1">
        <v>31</v>
      </c>
      <c r="B26" s="4">
        <v>23</v>
      </c>
      <c r="C26" s="4" t="s">
        <v>58</v>
      </c>
      <c r="D26" s="4">
        <v>165</v>
      </c>
      <c r="E26" s="4">
        <v>463</v>
      </c>
    </row>
    <row r="27" ht="16.5" spans="1:5">
      <c r="A27" s="1">
        <v>31</v>
      </c>
      <c r="B27" s="4">
        <v>0</v>
      </c>
      <c r="C27" s="4" t="s">
        <v>59</v>
      </c>
      <c r="D27" s="4">
        <v>0</v>
      </c>
      <c r="E27" s="4">
        <v>0</v>
      </c>
    </row>
    <row r="28" ht="16.5" spans="1:5">
      <c r="A28" s="1">
        <v>31</v>
      </c>
      <c r="B28" s="4">
        <v>1</v>
      </c>
      <c r="C28" s="4" t="s">
        <v>59</v>
      </c>
      <c r="D28" s="4">
        <v>0</v>
      </c>
      <c r="E28" s="4">
        <v>0</v>
      </c>
    </row>
    <row r="29" ht="16.5" spans="1:5">
      <c r="A29" s="1">
        <v>31</v>
      </c>
      <c r="B29" s="4">
        <v>2</v>
      </c>
      <c r="C29" s="4" t="s">
        <v>59</v>
      </c>
      <c r="D29" s="4">
        <v>0</v>
      </c>
      <c r="E29" s="4">
        <v>0</v>
      </c>
    </row>
    <row r="30" ht="16.5" spans="1:5">
      <c r="A30" s="1">
        <v>31</v>
      </c>
      <c r="B30" s="4">
        <v>3</v>
      </c>
      <c r="C30" s="4" t="s">
        <v>59</v>
      </c>
      <c r="D30" s="4">
        <v>0</v>
      </c>
      <c r="E30" s="4">
        <v>0</v>
      </c>
    </row>
    <row r="31" ht="16.5" spans="1:5">
      <c r="A31" s="1">
        <v>31</v>
      </c>
      <c r="B31" s="4">
        <v>4</v>
      </c>
      <c r="C31" s="4" t="s">
        <v>59</v>
      </c>
      <c r="D31" s="4">
        <v>0</v>
      </c>
      <c r="E31" s="4">
        <v>0</v>
      </c>
    </row>
    <row r="32" ht="16.5" spans="1:5">
      <c r="A32" s="1">
        <v>31</v>
      </c>
      <c r="B32" s="4">
        <v>5</v>
      </c>
      <c r="C32" s="4" t="s">
        <v>59</v>
      </c>
      <c r="D32" s="4">
        <v>0</v>
      </c>
      <c r="E32" s="4">
        <v>0</v>
      </c>
    </row>
    <row r="33" ht="16.5" spans="1:5">
      <c r="A33" s="1">
        <v>31</v>
      </c>
      <c r="B33" s="4">
        <v>6</v>
      </c>
      <c r="C33" s="4" t="s">
        <v>59</v>
      </c>
      <c r="D33" s="4">
        <v>0</v>
      </c>
      <c r="E33" s="4">
        <v>0</v>
      </c>
    </row>
    <row r="34" ht="16.5" spans="1:5">
      <c r="A34" s="1">
        <v>31</v>
      </c>
      <c r="B34" s="4">
        <v>7</v>
      </c>
      <c r="C34" s="4" t="s">
        <v>59</v>
      </c>
      <c r="D34" s="4">
        <v>7.5</v>
      </c>
      <c r="E34" s="4">
        <v>480</v>
      </c>
    </row>
    <row r="35" ht="16.5" spans="1:5">
      <c r="A35" s="1">
        <v>31</v>
      </c>
      <c r="B35" s="4">
        <v>8</v>
      </c>
      <c r="C35" s="4" t="s">
        <v>59</v>
      </c>
      <c r="D35" s="4">
        <v>7.5</v>
      </c>
      <c r="E35" s="4">
        <v>480</v>
      </c>
    </row>
    <row r="36" ht="16.5" spans="1:5">
      <c r="A36" s="1">
        <v>31</v>
      </c>
      <c r="B36" s="4">
        <v>9</v>
      </c>
      <c r="C36" s="4" t="s">
        <v>59</v>
      </c>
      <c r="D36" s="4">
        <v>7.5</v>
      </c>
      <c r="E36" s="4">
        <v>480</v>
      </c>
    </row>
    <row r="37" ht="16.5" spans="1:5">
      <c r="A37" s="1">
        <v>31</v>
      </c>
      <c r="B37" s="4">
        <v>10</v>
      </c>
      <c r="C37" s="4" t="s">
        <v>59</v>
      </c>
      <c r="D37" s="4">
        <v>7.5</v>
      </c>
      <c r="E37" s="4">
        <v>480</v>
      </c>
    </row>
    <row r="38" ht="16.5" spans="1:5">
      <c r="A38" s="1">
        <v>31</v>
      </c>
      <c r="B38" s="4">
        <v>11</v>
      </c>
      <c r="C38" s="4" t="s">
        <v>59</v>
      </c>
      <c r="D38" s="4">
        <v>0</v>
      </c>
      <c r="E38" s="4">
        <v>0</v>
      </c>
    </row>
    <row r="39" ht="16.5" spans="1:5">
      <c r="A39" s="1">
        <v>31</v>
      </c>
      <c r="B39" s="4">
        <v>12</v>
      </c>
      <c r="C39" s="4" t="s">
        <v>59</v>
      </c>
      <c r="D39" s="4">
        <v>0</v>
      </c>
      <c r="E39" s="4">
        <v>0</v>
      </c>
    </row>
    <row r="40" ht="16.5" spans="1:5">
      <c r="A40" s="1">
        <v>31</v>
      </c>
      <c r="B40" s="4">
        <v>13</v>
      </c>
      <c r="C40" s="4" t="s">
        <v>59</v>
      </c>
      <c r="D40" s="4">
        <v>0</v>
      </c>
      <c r="E40" s="4">
        <v>0</v>
      </c>
    </row>
    <row r="41" ht="16.5" spans="1:5">
      <c r="A41" s="1">
        <v>31</v>
      </c>
      <c r="B41" s="4">
        <v>14</v>
      </c>
      <c r="C41" s="4" t="s">
        <v>59</v>
      </c>
      <c r="D41" s="4">
        <v>0</v>
      </c>
      <c r="E41" s="4">
        <v>0</v>
      </c>
    </row>
    <row r="42" ht="16.5" spans="1:5">
      <c r="A42" s="1">
        <v>31</v>
      </c>
      <c r="B42" s="4">
        <v>15</v>
      </c>
      <c r="C42" s="4" t="s">
        <v>59</v>
      </c>
      <c r="D42" s="4">
        <v>7.5</v>
      </c>
      <c r="E42" s="4">
        <v>480</v>
      </c>
    </row>
    <row r="43" ht="16.5" spans="1:5">
      <c r="A43" s="1">
        <v>31</v>
      </c>
      <c r="B43" s="4">
        <v>16</v>
      </c>
      <c r="C43" s="4" t="s">
        <v>59</v>
      </c>
      <c r="D43" s="4">
        <v>7.5</v>
      </c>
      <c r="E43" s="4">
        <v>480</v>
      </c>
    </row>
    <row r="44" ht="16.5" spans="1:5">
      <c r="A44" s="1">
        <v>31</v>
      </c>
      <c r="B44" s="4">
        <v>17</v>
      </c>
      <c r="C44" s="4" t="s">
        <v>59</v>
      </c>
      <c r="D44" s="4">
        <v>7.5</v>
      </c>
      <c r="E44" s="4">
        <v>480</v>
      </c>
    </row>
    <row r="45" ht="16.5" spans="1:5">
      <c r="A45" s="1">
        <v>31</v>
      </c>
      <c r="B45" s="4">
        <v>18</v>
      </c>
      <c r="C45" s="4" t="s">
        <v>59</v>
      </c>
      <c r="D45" s="4">
        <v>7.5</v>
      </c>
      <c r="E45" s="4">
        <v>480</v>
      </c>
    </row>
    <row r="46" ht="16.5" spans="1:5">
      <c r="A46" s="1">
        <v>31</v>
      </c>
      <c r="B46" s="4">
        <v>19</v>
      </c>
      <c r="C46" s="4" t="s">
        <v>59</v>
      </c>
      <c r="D46" s="4">
        <v>0</v>
      </c>
      <c r="E46" s="4">
        <v>0</v>
      </c>
    </row>
    <row r="47" ht="16.5" spans="1:5">
      <c r="A47" s="1">
        <v>31</v>
      </c>
      <c r="B47" s="4">
        <v>20</v>
      </c>
      <c r="C47" s="4" t="s">
        <v>59</v>
      </c>
      <c r="D47" s="4">
        <v>0</v>
      </c>
      <c r="E47" s="4">
        <v>0</v>
      </c>
    </row>
    <row r="48" ht="16.5" spans="1:5">
      <c r="A48" s="1">
        <v>31</v>
      </c>
      <c r="B48" s="4">
        <v>21</v>
      </c>
      <c r="C48" s="4" t="s">
        <v>59</v>
      </c>
      <c r="D48" s="4">
        <v>0</v>
      </c>
      <c r="E48" s="4">
        <v>0</v>
      </c>
    </row>
    <row r="49" ht="16.5" spans="1:5">
      <c r="A49" s="1">
        <v>31</v>
      </c>
      <c r="B49" s="4">
        <v>22</v>
      </c>
      <c r="C49" s="4" t="s">
        <v>59</v>
      </c>
      <c r="D49" s="4">
        <v>0</v>
      </c>
      <c r="E49" s="4">
        <v>0</v>
      </c>
    </row>
    <row r="50" ht="16.5" spans="1:5">
      <c r="A50" s="1">
        <v>31</v>
      </c>
      <c r="B50" s="4">
        <v>23</v>
      </c>
      <c r="C50" s="4" t="s">
        <v>59</v>
      </c>
      <c r="D50" s="4">
        <v>0</v>
      </c>
      <c r="E50" s="4">
        <v>0</v>
      </c>
    </row>
    <row r="51" ht="16.5" spans="1:5">
      <c r="A51" s="1">
        <v>31</v>
      </c>
      <c r="B51" s="4">
        <v>0</v>
      </c>
      <c r="C51" s="4" t="s">
        <v>14</v>
      </c>
      <c r="D51" s="4">
        <v>210.54</v>
      </c>
      <c r="E51" s="4">
        <v>436.5</v>
      </c>
    </row>
    <row r="52" ht="16.5" spans="1:5">
      <c r="A52" s="1">
        <v>31</v>
      </c>
      <c r="B52" s="4">
        <v>0</v>
      </c>
      <c r="C52" s="4" t="s">
        <v>15</v>
      </c>
      <c r="D52" s="4">
        <v>209.47</v>
      </c>
      <c r="E52" s="4">
        <v>436.5</v>
      </c>
    </row>
    <row r="53" ht="16.5" spans="1:5">
      <c r="A53" s="1">
        <v>31</v>
      </c>
      <c r="B53" s="4">
        <v>1</v>
      </c>
      <c r="C53" s="4" t="s">
        <v>14</v>
      </c>
      <c r="D53" s="4">
        <v>214.83</v>
      </c>
      <c r="E53" s="4">
        <v>453</v>
      </c>
    </row>
    <row r="54" ht="16.5" spans="1:5">
      <c r="A54" s="1">
        <v>31</v>
      </c>
      <c r="B54" s="4">
        <v>1</v>
      </c>
      <c r="C54" s="4" t="s">
        <v>15</v>
      </c>
      <c r="D54" s="4">
        <v>212.93</v>
      </c>
      <c r="E54" s="4">
        <v>453</v>
      </c>
    </row>
    <row r="55" ht="16.5" spans="1:5">
      <c r="A55" s="1">
        <v>31</v>
      </c>
      <c r="B55" s="4">
        <v>2</v>
      </c>
      <c r="C55" s="4" t="s">
        <v>14</v>
      </c>
      <c r="D55" s="4">
        <v>221.76</v>
      </c>
      <c r="E55" s="4">
        <v>453</v>
      </c>
    </row>
    <row r="56" ht="16.5" spans="1:5">
      <c r="A56" s="1">
        <v>31</v>
      </c>
      <c r="B56" s="4">
        <v>2</v>
      </c>
      <c r="C56" s="4" t="s">
        <v>15</v>
      </c>
      <c r="D56" s="4">
        <v>218.87</v>
      </c>
      <c r="E56" s="4">
        <v>453</v>
      </c>
    </row>
    <row r="57" ht="16.5" spans="1:5">
      <c r="A57" s="1">
        <v>31</v>
      </c>
      <c r="B57" s="4">
        <v>3</v>
      </c>
      <c r="C57" s="4" t="s">
        <v>14</v>
      </c>
      <c r="D57" s="4">
        <v>231.33</v>
      </c>
      <c r="E57" s="4">
        <v>453</v>
      </c>
    </row>
    <row r="58" ht="16.5" spans="1:5">
      <c r="A58" s="1">
        <v>31</v>
      </c>
      <c r="B58" s="4">
        <v>3</v>
      </c>
      <c r="C58" s="4" t="s">
        <v>15</v>
      </c>
      <c r="D58" s="4">
        <v>227.37</v>
      </c>
      <c r="E58" s="4">
        <v>453</v>
      </c>
    </row>
    <row r="59" ht="16.5" spans="1:5">
      <c r="A59" s="1">
        <v>31</v>
      </c>
      <c r="B59" s="4">
        <v>4</v>
      </c>
      <c r="C59" s="4" t="s">
        <v>14</v>
      </c>
      <c r="D59" s="4">
        <v>241.56</v>
      </c>
      <c r="E59" s="4">
        <v>470.25</v>
      </c>
    </row>
    <row r="60" ht="16.5" spans="1:5">
      <c r="A60" s="1">
        <v>31</v>
      </c>
      <c r="B60" s="4">
        <v>4</v>
      </c>
      <c r="C60" s="4" t="s">
        <v>15</v>
      </c>
      <c r="D60" s="4">
        <v>237.6</v>
      </c>
      <c r="E60" s="4">
        <v>470.25</v>
      </c>
    </row>
    <row r="61" ht="16.5" spans="1:5">
      <c r="A61" s="1">
        <v>31</v>
      </c>
      <c r="B61" s="4">
        <v>5</v>
      </c>
      <c r="C61" s="4" t="s">
        <v>14</v>
      </c>
      <c r="D61" s="4">
        <v>250.8</v>
      </c>
      <c r="E61" s="4">
        <v>476</v>
      </c>
    </row>
    <row r="62" ht="16.5" spans="1:5">
      <c r="A62" s="1">
        <v>31</v>
      </c>
      <c r="B62" s="4">
        <v>5</v>
      </c>
      <c r="C62" s="4" t="s">
        <v>15</v>
      </c>
      <c r="D62" s="4">
        <v>247.58</v>
      </c>
      <c r="E62" s="4">
        <v>476</v>
      </c>
    </row>
    <row r="63" ht="16.5" spans="1:5">
      <c r="A63" s="1">
        <v>31</v>
      </c>
      <c r="B63" s="4">
        <v>6</v>
      </c>
      <c r="C63" s="4" t="s">
        <v>14</v>
      </c>
      <c r="D63" s="4">
        <v>255.75</v>
      </c>
      <c r="E63" s="4">
        <v>476</v>
      </c>
    </row>
    <row r="64" ht="16.5" spans="1:5">
      <c r="A64" s="1">
        <v>31</v>
      </c>
      <c r="B64" s="4">
        <v>6</v>
      </c>
      <c r="C64" s="4" t="s">
        <v>15</v>
      </c>
      <c r="D64" s="4">
        <v>254.35</v>
      </c>
      <c r="E64" s="4">
        <v>476</v>
      </c>
    </row>
    <row r="65" ht="16.5" spans="1:5">
      <c r="A65" s="1">
        <v>31</v>
      </c>
      <c r="B65" s="4">
        <v>7</v>
      </c>
      <c r="C65" s="4" t="s">
        <v>14</v>
      </c>
      <c r="D65" s="4">
        <v>256.08</v>
      </c>
      <c r="E65" s="4">
        <v>476</v>
      </c>
    </row>
    <row r="66" ht="16.5" spans="1:5">
      <c r="A66" s="1">
        <v>31</v>
      </c>
      <c r="B66" s="4">
        <v>7</v>
      </c>
      <c r="C66" s="4" t="s">
        <v>15</v>
      </c>
      <c r="D66" s="4">
        <v>256</v>
      </c>
      <c r="E66" s="4">
        <v>476</v>
      </c>
    </row>
    <row r="67" ht="16.5" spans="1:5">
      <c r="A67" s="1">
        <v>31</v>
      </c>
      <c r="B67" s="4">
        <v>8</v>
      </c>
      <c r="C67" s="4" t="s">
        <v>14</v>
      </c>
      <c r="D67" s="4">
        <v>254.1</v>
      </c>
      <c r="E67" s="4">
        <v>476</v>
      </c>
    </row>
    <row r="68" ht="16.5" spans="1:5">
      <c r="A68" s="1">
        <v>31</v>
      </c>
      <c r="B68" s="4">
        <v>8</v>
      </c>
      <c r="C68" s="4" t="s">
        <v>15</v>
      </c>
      <c r="D68" s="4">
        <v>251.87</v>
      </c>
      <c r="E68" s="4">
        <v>476</v>
      </c>
    </row>
    <row r="69" ht="16.5" spans="1:5">
      <c r="A69" s="1">
        <v>31</v>
      </c>
      <c r="B69" s="4">
        <v>9</v>
      </c>
      <c r="C69" s="4" t="s">
        <v>14</v>
      </c>
      <c r="D69" s="4">
        <v>247.17</v>
      </c>
      <c r="E69" s="4">
        <v>470.25</v>
      </c>
    </row>
    <row r="70" ht="16.5" spans="1:5">
      <c r="A70" s="1">
        <v>31</v>
      </c>
      <c r="B70" s="4">
        <v>9</v>
      </c>
      <c r="C70" s="4" t="s">
        <v>15</v>
      </c>
      <c r="D70" s="4">
        <v>243.95</v>
      </c>
      <c r="E70" s="4">
        <v>470.25</v>
      </c>
    </row>
    <row r="71" ht="16.5" spans="1:5">
      <c r="A71" s="1">
        <v>31</v>
      </c>
      <c r="B71" s="4">
        <v>10</v>
      </c>
      <c r="C71" s="4" t="s">
        <v>14</v>
      </c>
      <c r="D71" s="4">
        <v>238.26</v>
      </c>
      <c r="E71" s="4">
        <v>453</v>
      </c>
    </row>
    <row r="72" ht="16.5" spans="1:5">
      <c r="A72" s="1">
        <v>31</v>
      </c>
      <c r="B72" s="4">
        <v>10</v>
      </c>
      <c r="C72" s="4" t="s">
        <v>15</v>
      </c>
      <c r="D72" s="4">
        <v>235.37</v>
      </c>
      <c r="E72" s="4">
        <v>453</v>
      </c>
    </row>
    <row r="73" ht="16.5" spans="1:5">
      <c r="A73" s="1">
        <v>31</v>
      </c>
      <c r="B73" s="4">
        <v>11</v>
      </c>
      <c r="C73" s="4" t="s">
        <v>14</v>
      </c>
      <c r="D73" s="4">
        <v>231</v>
      </c>
      <c r="E73" s="4">
        <v>453</v>
      </c>
    </row>
    <row r="74" ht="16.5" spans="1:5">
      <c r="A74" s="1">
        <v>31</v>
      </c>
      <c r="B74" s="4">
        <v>11</v>
      </c>
      <c r="C74" s="4" t="s">
        <v>15</v>
      </c>
      <c r="D74" s="4">
        <v>229.43</v>
      </c>
      <c r="E74" s="4">
        <v>453</v>
      </c>
    </row>
    <row r="75" ht="16.5" spans="1:5">
      <c r="A75" s="1">
        <v>31</v>
      </c>
      <c r="B75" s="4">
        <v>12</v>
      </c>
      <c r="C75" s="4" t="s">
        <v>14</v>
      </c>
      <c r="D75" s="4">
        <v>230.01</v>
      </c>
      <c r="E75" s="4">
        <v>453</v>
      </c>
    </row>
    <row r="76" ht="16.5" spans="1:5">
      <c r="A76" s="1">
        <v>31</v>
      </c>
      <c r="B76" s="4">
        <v>12</v>
      </c>
      <c r="C76" s="4" t="s">
        <v>15</v>
      </c>
      <c r="D76" s="4">
        <v>228.77</v>
      </c>
      <c r="E76" s="4">
        <v>453</v>
      </c>
    </row>
    <row r="77" ht="16.5" spans="1:5">
      <c r="A77" s="1">
        <v>31</v>
      </c>
      <c r="B77" s="4">
        <v>13</v>
      </c>
      <c r="C77" s="4" t="s">
        <v>14</v>
      </c>
      <c r="D77" s="4">
        <v>238.59</v>
      </c>
      <c r="E77" s="4">
        <v>453</v>
      </c>
    </row>
    <row r="78" ht="16.5" spans="1:5">
      <c r="A78" s="1">
        <v>31</v>
      </c>
      <c r="B78" s="4">
        <v>13</v>
      </c>
      <c r="C78" s="4" t="s">
        <v>15</v>
      </c>
      <c r="D78" s="4">
        <v>234.63</v>
      </c>
      <c r="E78" s="4">
        <v>453</v>
      </c>
    </row>
    <row r="79" ht="16.5" spans="1:5">
      <c r="A79" s="1">
        <v>31</v>
      </c>
      <c r="B79" s="4">
        <v>14</v>
      </c>
      <c r="C79" s="4" t="s">
        <v>14</v>
      </c>
      <c r="D79" s="4">
        <v>251.79</v>
      </c>
      <c r="E79" s="4">
        <v>464.5</v>
      </c>
    </row>
    <row r="80" ht="16.5" spans="1:5">
      <c r="A80" s="1">
        <v>31</v>
      </c>
      <c r="B80" s="4">
        <v>14</v>
      </c>
      <c r="C80" s="4" t="s">
        <v>15</v>
      </c>
      <c r="D80" s="4">
        <v>246.43</v>
      </c>
      <c r="E80" s="4">
        <v>470.25</v>
      </c>
    </row>
    <row r="81" ht="16.5" spans="1:5">
      <c r="A81" s="1">
        <v>31</v>
      </c>
      <c r="B81" s="4">
        <v>15</v>
      </c>
      <c r="C81" s="4" t="s">
        <v>14</v>
      </c>
      <c r="D81" s="4">
        <v>266.97</v>
      </c>
      <c r="E81" s="4">
        <v>476</v>
      </c>
    </row>
    <row r="82" ht="16.5" spans="1:5">
      <c r="A82" s="1">
        <v>31</v>
      </c>
      <c r="B82" s="4">
        <v>15</v>
      </c>
      <c r="C82" s="4" t="s">
        <v>15</v>
      </c>
      <c r="D82" s="4">
        <v>261.28</v>
      </c>
      <c r="E82" s="4">
        <v>476</v>
      </c>
    </row>
    <row r="83" ht="16.5" spans="1:5">
      <c r="A83" s="1">
        <v>31</v>
      </c>
      <c r="B83" s="4">
        <v>16</v>
      </c>
      <c r="C83" s="4" t="s">
        <v>14</v>
      </c>
      <c r="D83" s="4">
        <v>278.85</v>
      </c>
      <c r="E83" s="4">
        <v>503.53</v>
      </c>
    </row>
    <row r="84" ht="16.5" spans="1:5">
      <c r="A84" s="1">
        <v>31</v>
      </c>
      <c r="B84" s="4">
        <v>16</v>
      </c>
      <c r="C84" s="4" t="s">
        <v>15</v>
      </c>
      <c r="D84" s="4">
        <v>275.06</v>
      </c>
      <c r="E84" s="4">
        <v>503.53</v>
      </c>
    </row>
    <row r="85" ht="16.5" spans="1:5">
      <c r="A85" s="1">
        <v>31</v>
      </c>
      <c r="B85" s="4">
        <v>17</v>
      </c>
      <c r="C85" s="4" t="s">
        <v>14</v>
      </c>
      <c r="D85" s="4">
        <v>283.8</v>
      </c>
      <c r="E85" s="4">
        <v>542.13</v>
      </c>
    </row>
    <row r="86" ht="16.5" spans="1:5">
      <c r="A86" s="1">
        <v>31</v>
      </c>
      <c r="B86" s="4">
        <v>17</v>
      </c>
      <c r="C86" s="4" t="s">
        <v>15</v>
      </c>
      <c r="D86" s="4">
        <v>282.98</v>
      </c>
      <c r="E86" s="4">
        <v>542.13</v>
      </c>
    </row>
    <row r="87" ht="16.5" spans="1:5">
      <c r="A87" s="1">
        <v>31</v>
      </c>
      <c r="B87" s="4">
        <v>18</v>
      </c>
      <c r="C87" s="4" t="s">
        <v>14</v>
      </c>
      <c r="D87" s="4">
        <v>283.8</v>
      </c>
      <c r="E87" s="4">
        <v>542.13</v>
      </c>
    </row>
    <row r="88" ht="16.5" spans="1:5">
      <c r="A88" s="1">
        <v>31</v>
      </c>
      <c r="B88" s="4">
        <v>18</v>
      </c>
      <c r="C88" s="4" t="s">
        <v>15</v>
      </c>
      <c r="D88" s="4">
        <v>282.23</v>
      </c>
      <c r="E88" s="4">
        <v>542.13</v>
      </c>
    </row>
    <row r="89" ht="16.5" spans="1:5">
      <c r="A89" s="1">
        <v>31</v>
      </c>
      <c r="B89" s="4">
        <v>19</v>
      </c>
      <c r="C89" s="4" t="s">
        <v>14</v>
      </c>
      <c r="D89" s="4">
        <v>277.53</v>
      </c>
      <c r="E89" s="4">
        <v>498</v>
      </c>
    </row>
    <row r="90" ht="16.5" spans="1:5">
      <c r="A90" s="1">
        <v>31</v>
      </c>
      <c r="B90" s="4">
        <v>19</v>
      </c>
      <c r="C90" s="4" t="s">
        <v>15</v>
      </c>
      <c r="D90" s="4">
        <v>273.16</v>
      </c>
      <c r="E90" s="4">
        <v>498</v>
      </c>
    </row>
    <row r="91" ht="16.5" spans="1:5">
      <c r="A91" s="1">
        <v>31</v>
      </c>
      <c r="B91" s="4">
        <v>20</v>
      </c>
      <c r="C91" s="4" t="s">
        <v>14</v>
      </c>
      <c r="D91" s="4">
        <v>264.33</v>
      </c>
      <c r="E91" s="4">
        <v>481.5</v>
      </c>
    </row>
    <row r="92" ht="16.5" spans="1:5">
      <c r="A92" s="1">
        <v>31</v>
      </c>
      <c r="B92" s="4">
        <v>20</v>
      </c>
      <c r="C92" s="4" t="s">
        <v>15</v>
      </c>
      <c r="D92" s="4">
        <v>258.56</v>
      </c>
      <c r="E92" s="4">
        <v>487</v>
      </c>
    </row>
    <row r="93" ht="16.5" spans="1:5">
      <c r="A93" s="1">
        <v>31</v>
      </c>
      <c r="B93" s="4">
        <v>21</v>
      </c>
      <c r="C93" s="4" t="s">
        <v>14</v>
      </c>
      <c r="D93" s="4">
        <v>248.49</v>
      </c>
      <c r="E93" s="4">
        <v>476</v>
      </c>
    </row>
    <row r="94" ht="16.5" spans="1:5">
      <c r="A94" s="1">
        <v>31</v>
      </c>
      <c r="B94" s="4">
        <v>21</v>
      </c>
      <c r="C94" s="4" t="s">
        <v>15</v>
      </c>
      <c r="D94" s="4">
        <v>242.3</v>
      </c>
      <c r="E94" s="4">
        <v>476</v>
      </c>
    </row>
    <row r="95" ht="16.5" spans="1:5">
      <c r="A95" s="1">
        <v>31</v>
      </c>
      <c r="B95" s="4">
        <v>22</v>
      </c>
      <c r="C95" s="4" t="s">
        <v>14</v>
      </c>
      <c r="D95" s="4">
        <v>232.98</v>
      </c>
      <c r="E95" s="4">
        <v>476</v>
      </c>
    </row>
    <row r="96" ht="16.5" spans="1:5">
      <c r="A96" s="1">
        <v>31</v>
      </c>
      <c r="B96" s="4">
        <v>22</v>
      </c>
      <c r="C96" s="4" t="s">
        <v>15</v>
      </c>
      <c r="D96" s="4">
        <v>228.28</v>
      </c>
      <c r="E96" s="4">
        <v>476</v>
      </c>
    </row>
    <row r="97" ht="16.5" spans="1:5">
      <c r="A97" s="1">
        <v>31</v>
      </c>
      <c r="B97" s="4">
        <v>23</v>
      </c>
      <c r="C97" s="4" t="s">
        <v>14</v>
      </c>
      <c r="D97" s="4">
        <v>221.43</v>
      </c>
      <c r="E97" s="4">
        <v>476</v>
      </c>
    </row>
    <row r="98" ht="16.5" spans="1:5">
      <c r="A98" s="1">
        <v>31</v>
      </c>
      <c r="B98" s="4">
        <v>23</v>
      </c>
      <c r="C98" s="4" t="s">
        <v>15</v>
      </c>
      <c r="D98" s="4">
        <v>218.54</v>
      </c>
      <c r="E98" s="4">
        <v>476</v>
      </c>
    </row>
    <row r="99" ht="16.5" spans="1:5">
      <c r="A99" s="1">
        <v>60</v>
      </c>
      <c r="B99" s="3">
        <v>0</v>
      </c>
      <c r="C99" s="3" t="s">
        <v>58</v>
      </c>
      <c r="D99" s="3">
        <v>175</v>
      </c>
      <c r="E99" s="3">
        <v>463</v>
      </c>
    </row>
    <row r="100" ht="16.5" spans="1:5">
      <c r="A100" s="1">
        <v>60</v>
      </c>
      <c r="B100" s="4">
        <v>1</v>
      </c>
      <c r="C100" s="4" t="s">
        <v>58</v>
      </c>
      <c r="D100" s="4">
        <v>175</v>
      </c>
      <c r="E100" s="4">
        <v>463</v>
      </c>
    </row>
    <row r="101" ht="16.5" spans="1:5">
      <c r="A101" s="1">
        <v>60</v>
      </c>
      <c r="B101" s="4">
        <v>2</v>
      </c>
      <c r="C101" s="4" t="s">
        <v>58</v>
      </c>
      <c r="D101" s="4">
        <v>175</v>
      </c>
      <c r="E101" s="4">
        <v>463</v>
      </c>
    </row>
    <row r="102" ht="16.5" spans="1:5">
      <c r="A102" s="1">
        <v>60</v>
      </c>
      <c r="B102" s="4">
        <v>3</v>
      </c>
      <c r="C102" s="4" t="s">
        <v>58</v>
      </c>
      <c r="D102" s="4">
        <v>175</v>
      </c>
      <c r="E102" s="4">
        <v>463</v>
      </c>
    </row>
    <row r="103" ht="16.5" spans="1:5">
      <c r="A103" s="1">
        <v>60</v>
      </c>
      <c r="B103" s="4">
        <v>4</v>
      </c>
      <c r="C103" s="4" t="s">
        <v>58</v>
      </c>
      <c r="D103" s="4">
        <v>175</v>
      </c>
      <c r="E103" s="4">
        <v>463</v>
      </c>
    </row>
    <row r="104" ht="16.5" spans="1:5">
      <c r="A104" s="1">
        <v>60</v>
      </c>
      <c r="B104" s="4">
        <v>5</v>
      </c>
      <c r="C104" s="4" t="s">
        <v>58</v>
      </c>
      <c r="D104" s="4">
        <v>175</v>
      </c>
      <c r="E104" s="4">
        <v>463</v>
      </c>
    </row>
    <row r="105" ht="16.5" spans="1:5">
      <c r="A105" s="1">
        <v>60</v>
      </c>
      <c r="B105" s="4">
        <v>6</v>
      </c>
      <c r="C105" s="4" t="s">
        <v>58</v>
      </c>
      <c r="D105" s="4">
        <v>175</v>
      </c>
      <c r="E105" s="4">
        <v>463</v>
      </c>
    </row>
    <row r="106" ht="16.5" spans="1:5">
      <c r="A106" s="1">
        <v>60</v>
      </c>
      <c r="B106" s="4">
        <v>7</v>
      </c>
      <c r="C106" s="4" t="s">
        <v>58</v>
      </c>
      <c r="D106" s="4">
        <v>175</v>
      </c>
      <c r="E106" s="4">
        <v>463</v>
      </c>
    </row>
    <row r="107" ht="16.5" spans="1:5">
      <c r="A107" s="1">
        <v>60</v>
      </c>
      <c r="B107" s="4">
        <v>8</v>
      </c>
      <c r="C107" s="4" t="s">
        <v>58</v>
      </c>
      <c r="D107" s="4">
        <v>175</v>
      </c>
      <c r="E107" s="4">
        <v>463</v>
      </c>
    </row>
    <row r="108" ht="16.5" spans="1:5">
      <c r="A108" s="1">
        <v>60</v>
      </c>
      <c r="B108" s="4">
        <v>9</v>
      </c>
      <c r="C108" s="4" t="s">
        <v>58</v>
      </c>
      <c r="D108" s="4">
        <v>175</v>
      </c>
      <c r="E108" s="4">
        <v>463</v>
      </c>
    </row>
    <row r="109" ht="16.5" spans="1:5">
      <c r="A109" s="1">
        <v>60</v>
      </c>
      <c r="B109" s="4">
        <v>10</v>
      </c>
      <c r="C109" s="4" t="s">
        <v>58</v>
      </c>
      <c r="D109" s="4">
        <v>175</v>
      </c>
      <c r="E109" s="4">
        <v>463</v>
      </c>
    </row>
    <row r="110" ht="16.5" spans="1:5">
      <c r="A110" s="1">
        <v>60</v>
      </c>
      <c r="B110" s="4">
        <v>11</v>
      </c>
      <c r="C110" s="4" t="s">
        <v>58</v>
      </c>
      <c r="D110" s="4">
        <v>175</v>
      </c>
      <c r="E110" s="4">
        <v>463</v>
      </c>
    </row>
    <row r="111" ht="16.5" spans="1:5">
      <c r="A111" s="1">
        <v>60</v>
      </c>
      <c r="B111" s="4">
        <v>12</v>
      </c>
      <c r="C111" s="4" t="s">
        <v>58</v>
      </c>
      <c r="D111" s="4">
        <v>175</v>
      </c>
      <c r="E111" s="4">
        <v>463</v>
      </c>
    </row>
    <row r="112" ht="16.5" spans="1:5">
      <c r="A112" s="1">
        <v>60</v>
      </c>
      <c r="B112" s="4">
        <v>13</v>
      </c>
      <c r="C112" s="4" t="s">
        <v>58</v>
      </c>
      <c r="D112" s="4">
        <v>175</v>
      </c>
      <c r="E112" s="4">
        <v>463</v>
      </c>
    </row>
    <row r="113" ht="16.5" spans="1:5">
      <c r="A113" s="1">
        <v>60</v>
      </c>
      <c r="B113" s="4">
        <v>14</v>
      </c>
      <c r="C113" s="4" t="s">
        <v>58</v>
      </c>
      <c r="D113" s="4">
        <v>175</v>
      </c>
      <c r="E113" s="4">
        <v>463</v>
      </c>
    </row>
    <row r="114" ht="16.5" spans="1:5">
      <c r="A114" s="1">
        <v>60</v>
      </c>
      <c r="B114" s="4">
        <v>15</v>
      </c>
      <c r="C114" s="4" t="s">
        <v>58</v>
      </c>
      <c r="D114" s="4">
        <v>175</v>
      </c>
      <c r="E114" s="4">
        <v>463</v>
      </c>
    </row>
    <row r="115" ht="16.5" spans="1:5">
      <c r="A115" s="1">
        <v>60</v>
      </c>
      <c r="B115" s="4">
        <v>16</v>
      </c>
      <c r="C115" s="4" t="s">
        <v>58</v>
      </c>
      <c r="D115" s="4">
        <v>175</v>
      </c>
      <c r="E115" s="4">
        <v>463</v>
      </c>
    </row>
    <row r="116" ht="16.5" spans="1:5">
      <c r="A116" s="1">
        <v>60</v>
      </c>
      <c r="B116" s="4">
        <v>17</v>
      </c>
      <c r="C116" s="4" t="s">
        <v>58</v>
      </c>
      <c r="D116" s="4">
        <v>175</v>
      </c>
      <c r="E116" s="4">
        <v>463</v>
      </c>
    </row>
    <row r="117" ht="16.5" spans="1:5">
      <c r="A117" s="1">
        <v>60</v>
      </c>
      <c r="B117" s="4">
        <v>18</v>
      </c>
      <c r="C117" s="4" t="s">
        <v>58</v>
      </c>
      <c r="D117" s="4">
        <v>175</v>
      </c>
      <c r="E117" s="4">
        <v>463</v>
      </c>
    </row>
    <row r="118" ht="16.5" spans="1:5">
      <c r="A118" s="1">
        <v>60</v>
      </c>
      <c r="B118" s="4">
        <v>19</v>
      </c>
      <c r="C118" s="4" t="s">
        <v>58</v>
      </c>
      <c r="D118" s="4">
        <v>175</v>
      </c>
      <c r="E118" s="4">
        <v>463</v>
      </c>
    </row>
    <row r="119" ht="16.5" spans="1:5">
      <c r="A119" s="1">
        <v>60</v>
      </c>
      <c r="B119" s="4">
        <v>20</v>
      </c>
      <c r="C119" s="4" t="s">
        <v>58</v>
      </c>
      <c r="D119" s="4">
        <v>175</v>
      </c>
      <c r="E119" s="4">
        <v>463</v>
      </c>
    </row>
    <row r="120" ht="16.5" spans="1:5">
      <c r="A120" s="1">
        <v>60</v>
      </c>
      <c r="B120" s="4">
        <v>21</v>
      </c>
      <c r="C120" s="4" t="s">
        <v>58</v>
      </c>
      <c r="D120" s="4">
        <v>175</v>
      </c>
      <c r="E120" s="4">
        <v>463</v>
      </c>
    </row>
    <row r="121" ht="16.5" spans="1:5">
      <c r="A121" s="1">
        <v>60</v>
      </c>
      <c r="B121" s="4">
        <v>22</v>
      </c>
      <c r="C121" s="4" t="s">
        <v>58</v>
      </c>
      <c r="D121" s="4">
        <v>175</v>
      </c>
      <c r="E121" s="4">
        <v>463</v>
      </c>
    </row>
    <row r="122" ht="16.5" spans="1:5">
      <c r="A122" s="1">
        <v>60</v>
      </c>
      <c r="B122" s="4">
        <v>23</v>
      </c>
      <c r="C122" s="4" t="s">
        <v>58</v>
      </c>
      <c r="D122" s="4">
        <v>175</v>
      </c>
      <c r="E122" s="4">
        <v>463</v>
      </c>
    </row>
    <row r="123" ht="16.5" spans="1:5">
      <c r="A123" s="1">
        <v>60</v>
      </c>
      <c r="B123" s="4">
        <v>0</v>
      </c>
      <c r="C123" s="4" t="s">
        <v>59</v>
      </c>
      <c r="D123" s="4">
        <v>0</v>
      </c>
      <c r="E123" s="4">
        <v>0</v>
      </c>
    </row>
    <row r="124" ht="16.5" spans="1:5">
      <c r="A124" s="1">
        <v>60</v>
      </c>
      <c r="B124" s="4">
        <v>1</v>
      </c>
      <c r="C124" s="4" t="s">
        <v>59</v>
      </c>
      <c r="D124" s="4">
        <v>0</v>
      </c>
      <c r="E124" s="4">
        <v>0</v>
      </c>
    </row>
    <row r="125" ht="16.5" spans="1:5">
      <c r="A125" s="1">
        <v>60</v>
      </c>
      <c r="B125" s="4">
        <v>2</v>
      </c>
      <c r="C125" s="4" t="s">
        <v>59</v>
      </c>
      <c r="D125" s="4">
        <v>0</v>
      </c>
      <c r="E125" s="4">
        <v>0</v>
      </c>
    </row>
    <row r="126" ht="16.5" spans="1:5">
      <c r="A126" s="1">
        <v>60</v>
      </c>
      <c r="B126" s="4">
        <v>3</v>
      </c>
      <c r="C126" s="4" t="s">
        <v>59</v>
      </c>
      <c r="D126" s="4">
        <v>0</v>
      </c>
      <c r="E126" s="4">
        <v>0</v>
      </c>
    </row>
    <row r="127" ht="16.5" spans="1:5">
      <c r="A127" s="1">
        <v>60</v>
      </c>
      <c r="B127" s="4">
        <v>4</v>
      </c>
      <c r="C127" s="4" t="s">
        <v>59</v>
      </c>
      <c r="D127" s="4">
        <v>0</v>
      </c>
      <c r="E127" s="4">
        <v>0</v>
      </c>
    </row>
    <row r="128" ht="16.5" spans="1:5">
      <c r="A128" s="1">
        <v>60</v>
      </c>
      <c r="B128" s="4">
        <v>5</v>
      </c>
      <c r="C128" s="4" t="s">
        <v>59</v>
      </c>
      <c r="D128" s="4">
        <v>0</v>
      </c>
      <c r="E128" s="4">
        <v>0</v>
      </c>
    </row>
    <row r="129" ht="16.5" spans="1:5">
      <c r="A129" s="1">
        <v>60</v>
      </c>
      <c r="B129" s="4">
        <v>6</v>
      </c>
      <c r="C129" s="4" t="s">
        <v>59</v>
      </c>
      <c r="D129" s="4">
        <v>0</v>
      </c>
      <c r="E129" s="4">
        <v>0</v>
      </c>
    </row>
    <row r="130" ht="16.5" spans="1:5">
      <c r="A130" s="1">
        <v>60</v>
      </c>
      <c r="B130" s="4">
        <v>7</v>
      </c>
      <c r="C130" s="4" t="s">
        <v>59</v>
      </c>
      <c r="D130" s="4">
        <v>7.955</v>
      </c>
      <c r="E130" s="4">
        <v>480</v>
      </c>
    </row>
    <row r="131" ht="16.5" spans="1:5">
      <c r="A131" s="1">
        <v>60</v>
      </c>
      <c r="B131" s="4">
        <v>8</v>
      </c>
      <c r="C131" s="4" t="s">
        <v>59</v>
      </c>
      <c r="D131" s="4">
        <v>7.955</v>
      </c>
      <c r="E131" s="4">
        <v>480</v>
      </c>
    </row>
    <row r="132" ht="16.5" spans="1:5">
      <c r="A132" s="1">
        <v>60</v>
      </c>
      <c r="B132" s="4">
        <v>9</v>
      </c>
      <c r="C132" s="4" t="s">
        <v>59</v>
      </c>
      <c r="D132" s="4">
        <v>7.955</v>
      </c>
      <c r="E132" s="4">
        <v>480</v>
      </c>
    </row>
    <row r="133" ht="16.5" spans="1:5">
      <c r="A133" s="1">
        <v>60</v>
      </c>
      <c r="B133" s="4">
        <v>10</v>
      </c>
      <c r="C133" s="4" t="s">
        <v>59</v>
      </c>
      <c r="D133" s="4">
        <v>7.955</v>
      </c>
      <c r="E133" s="4">
        <v>480</v>
      </c>
    </row>
    <row r="134" ht="16.5" spans="1:5">
      <c r="A134" s="1">
        <v>60</v>
      </c>
      <c r="B134" s="4">
        <v>11</v>
      </c>
      <c r="C134" s="4" t="s">
        <v>59</v>
      </c>
      <c r="D134" s="4">
        <v>0</v>
      </c>
      <c r="E134" s="4">
        <v>0</v>
      </c>
    </row>
    <row r="135" ht="16.5" spans="1:5">
      <c r="A135" s="1">
        <v>60</v>
      </c>
      <c r="B135" s="4">
        <v>12</v>
      </c>
      <c r="C135" s="4" t="s">
        <v>59</v>
      </c>
      <c r="D135" s="4">
        <v>0</v>
      </c>
      <c r="E135" s="4">
        <v>0</v>
      </c>
    </row>
    <row r="136" ht="16.5" spans="1:5">
      <c r="A136" s="1">
        <v>60</v>
      </c>
      <c r="B136" s="4">
        <v>13</v>
      </c>
      <c r="C136" s="4" t="s">
        <v>59</v>
      </c>
      <c r="D136" s="4">
        <v>0</v>
      </c>
      <c r="E136" s="4">
        <v>0</v>
      </c>
    </row>
    <row r="137" ht="16.5" spans="1:5">
      <c r="A137" s="1">
        <v>60</v>
      </c>
      <c r="B137" s="4">
        <v>14</v>
      </c>
      <c r="C137" s="4" t="s">
        <v>59</v>
      </c>
      <c r="D137" s="4">
        <v>0</v>
      </c>
      <c r="E137" s="4">
        <v>0</v>
      </c>
    </row>
    <row r="138" ht="16.5" spans="1:5">
      <c r="A138" s="1">
        <v>60</v>
      </c>
      <c r="B138" s="4">
        <v>15</v>
      </c>
      <c r="C138" s="4" t="s">
        <v>59</v>
      </c>
      <c r="D138" s="4">
        <v>7.955</v>
      </c>
      <c r="E138" s="4">
        <v>480</v>
      </c>
    </row>
    <row r="139" ht="16.5" spans="1:5">
      <c r="A139" s="1">
        <v>60</v>
      </c>
      <c r="B139" s="4">
        <v>16</v>
      </c>
      <c r="C139" s="4" t="s">
        <v>59</v>
      </c>
      <c r="D139" s="4">
        <v>7.955</v>
      </c>
      <c r="E139" s="4">
        <v>480</v>
      </c>
    </row>
    <row r="140" ht="16.5" spans="1:5">
      <c r="A140" s="1">
        <v>60</v>
      </c>
      <c r="B140" s="4">
        <v>17</v>
      </c>
      <c r="C140" s="4" t="s">
        <v>59</v>
      </c>
      <c r="D140" s="4">
        <v>7.955</v>
      </c>
      <c r="E140" s="4">
        <v>480</v>
      </c>
    </row>
    <row r="141" ht="16.5" spans="1:5">
      <c r="A141" s="1">
        <v>60</v>
      </c>
      <c r="B141" s="4">
        <v>18</v>
      </c>
      <c r="C141" s="4" t="s">
        <v>59</v>
      </c>
      <c r="D141" s="4">
        <v>7.955</v>
      </c>
      <c r="E141" s="4">
        <v>480</v>
      </c>
    </row>
    <row r="142" ht="16.5" spans="1:5">
      <c r="A142" s="1">
        <v>60</v>
      </c>
      <c r="B142" s="4">
        <v>19</v>
      </c>
      <c r="C142" s="4" t="s">
        <v>59</v>
      </c>
      <c r="D142" s="4">
        <v>0</v>
      </c>
      <c r="E142" s="4">
        <v>0</v>
      </c>
    </row>
    <row r="143" ht="16.5" spans="1:5">
      <c r="A143" s="1">
        <v>60</v>
      </c>
      <c r="B143" s="4">
        <v>20</v>
      </c>
      <c r="C143" s="4" t="s">
        <v>59</v>
      </c>
      <c r="D143" s="4">
        <v>0</v>
      </c>
      <c r="E143" s="4">
        <v>0</v>
      </c>
    </row>
    <row r="144" ht="16.5" spans="1:5">
      <c r="A144" s="1">
        <v>60</v>
      </c>
      <c r="B144" s="4">
        <v>21</v>
      </c>
      <c r="C144" s="4" t="s">
        <v>59</v>
      </c>
      <c r="D144" s="4">
        <v>0</v>
      </c>
      <c r="E144" s="4">
        <v>0</v>
      </c>
    </row>
    <row r="145" ht="16.5" spans="1:5">
      <c r="A145" s="1">
        <v>60</v>
      </c>
      <c r="B145" s="4">
        <v>22</v>
      </c>
      <c r="C145" s="4" t="s">
        <v>59</v>
      </c>
      <c r="D145" s="4">
        <v>0</v>
      </c>
      <c r="E145" s="4">
        <v>0</v>
      </c>
    </row>
    <row r="146" ht="16.5" spans="1:5">
      <c r="A146" s="1">
        <v>60</v>
      </c>
      <c r="B146" s="4">
        <v>23</v>
      </c>
      <c r="C146" s="4" t="s">
        <v>59</v>
      </c>
      <c r="D146" s="4">
        <v>0</v>
      </c>
      <c r="E146" s="4">
        <v>0</v>
      </c>
    </row>
    <row r="147" ht="16.5" spans="1:5">
      <c r="A147" s="1">
        <v>60</v>
      </c>
      <c r="B147" s="4">
        <v>0</v>
      </c>
      <c r="C147" s="4" t="s">
        <v>14</v>
      </c>
      <c r="D147" s="4">
        <v>223.3</v>
      </c>
      <c r="E147" s="4">
        <v>436.5</v>
      </c>
    </row>
    <row r="148" ht="16.5" spans="1:5">
      <c r="A148" s="1">
        <v>60</v>
      </c>
      <c r="B148" s="4">
        <v>0</v>
      </c>
      <c r="C148" s="4" t="s">
        <v>15</v>
      </c>
      <c r="D148" s="4">
        <v>222.16</v>
      </c>
      <c r="E148" s="4">
        <v>436.5</v>
      </c>
    </row>
    <row r="149" ht="16.5" spans="1:5">
      <c r="A149" s="1">
        <v>60</v>
      </c>
      <c r="B149" s="4">
        <v>1</v>
      </c>
      <c r="C149" s="4" t="s">
        <v>14</v>
      </c>
      <c r="D149" s="4">
        <v>227.85</v>
      </c>
      <c r="E149" s="4">
        <v>453</v>
      </c>
    </row>
    <row r="150" ht="16.5" spans="1:5">
      <c r="A150" s="1">
        <v>60</v>
      </c>
      <c r="B150" s="4">
        <v>1</v>
      </c>
      <c r="C150" s="4" t="s">
        <v>15</v>
      </c>
      <c r="D150" s="4">
        <v>225.84</v>
      </c>
      <c r="E150" s="4">
        <v>453</v>
      </c>
    </row>
    <row r="151" ht="16.5" spans="1:5">
      <c r="A151" s="1">
        <v>60</v>
      </c>
      <c r="B151" s="4">
        <v>2</v>
      </c>
      <c r="C151" s="4" t="s">
        <v>14</v>
      </c>
      <c r="D151" s="4">
        <v>235.2</v>
      </c>
      <c r="E151" s="4">
        <v>453</v>
      </c>
    </row>
    <row r="152" ht="16.5" spans="1:5">
      <c r="A152" s="1">
        <v>60</v>
      </c>
      <c r="B152" s="4">
        <v>2</v>
      </c>
      <c r="C152" s="4" t="s">
        <v>15</v>
      </c>
      <c r="D152" s="4">
        <v>232.14</v>
      </c>
      <c r="E152" s="4">
        <v>453</v>
      </c>
    </row>
    <row r="153" ht="16.5" spans="1:5">
      <c r="A153" s="1">
        <v>60</v>
      </c>
      <c r="B153" s="4">
        <v>3</v>
      </c>
      <c r="C153" s="4" t="s">
        <v>14</v>
      </c>
      <c r="D153" s="4">
        <v>245.35</v>
      </c>
      <c r="E153" s="4">
        <v>453</v>
      </c>
    </row>
    <row r="154" ht="16.5" spans="1:5">
      <c r="A154" s="1">
        <v>60</v>
      </c>
      <c r="B154" s="4">
        <v>3</v>
      </c>
      <c r="C154" s="4" t="s">
        <v>15</v>
      </c>
      <c r="D154" s="4">
        <v>241.15</v>
      </c>
      <c r="E154" s="4">
        <v>453</v>
      </c>
    </row>
    <row r="155" ht="16.5" spans="1:5">
      <c r="A155" s="1">
        <v>60</v>
      </c>
      <c r="B155" s="4">
        <v>4</v>
      </c>
      <c r="C155" s="4" t="s">
        <v>14</v>
      </c>
      <c r="D155" s="4">
        <v>256.2</v>
      </c>
      <c r="E155" s="4">
        <v>470.25</v>
      </c>
    </row>
    <row r="156" ht="16.5" spans="1:5">
      <c r="A156" s="1">
        <v>60</v>
      </c>
      <c r="B156" s="4">
        <v>4</v>
      </c>
      <c r="C156" s="4" t="s">
        <v>15</v>
      </c>
      <c r="D156" s="4">
        <v>252</v>
      </c>
      <c r="E156" s="4">
        <v>470.25</v>
      </c>
    </row>
    <row r="157" ht="16.5" spans="1:5">
      <c r="A157" s="1">
        <v>60</v>
      </c>
      <c r="B157" s="4">
        <v>5</v>
      </c>
      <c r="C157" s="4" t="s">
        <v>14</v>
      </c>
      <c r="D157" s="4">
        <v>266</v>
      </c>
      <c r="E157" s="4">
        <v>476</v>
      </c>
    </row>
    <row r="158" ht="16.5" spans="1:5">
      <c r="A158" s="1">
        <v>60</v>
      </c>
      <c r="B158" s="4">
        <v>5</v>
      </c>
      <c r="C158" s="4" t="s">
        <v>15</v>
      </c>
      <c r="D158" s="4">
        <v>262.59</v>
      </c>
      <c r="E158" s="4">
        <v>476</v>
      </c>
    </row>
    <row r="159" ht="16.5" spans="1:5">
      <c r="A159" s="1">
        <v>60</v>
      </c>
      <c r="B159" s="4">
        <v>6</v>
      </c>
      <c r="C159" s="4" t="s">
        <v>14</v>
      </c>
      <c r="D159" s="4">
        <v>271.25</v>
      </c>
      <c r="E159" s="4">
        <v>476</v>
      </c>
    </row>
    <row r="160" ht="16.5" spans="1:5">
      <c r="A160" s="1">
        <v>60</v>
      </c>
      <c r="B160" s="4">
        <v>6</v>
      </c>
      <c r="C160" s="4" t="s">
        <v>15</v>
      </c>
      <c r="D160" s="4">
        <v>269.76</v>
      </c>
      <c r="E160" s="4">
        <v>476</v>
      </c>
    </row>
    <row r="161" ht="16.5" spans="1:5">
      <c r="A161" s="1">
        <v>60</v>
      </c>
      <c r="B161" s="4">
        <v>7</v>
      </c>
      <c r="C161" s="4" t="s">
        <v>14</v>
      </c>
      <c r="D161" s="4">
        <v>271.6</v>
      </c>
      <c r="E161" s="4">
        <v>476</v>
      </c>
    </row>
    <row r="162" ht="16.5" spans="1:5">
      <c r="A162" s="1">
        <v>60</v>
      </c>
      <c r="B162" s="4">
        <v>7</v>
      </c>
      <c r="C162" s="4" t="s">
        <v>15</v>
      </c>
      <c r="D162" s="4">
        <v>271.51</v>
      </c>
      <c r="E162" s="4">
        <v>476</v>
      </c>
    </row>
    <row r="163" ht="16.5" spans="1:5">
      <c r="A163" s="1">
        <v>60</v>
      </c>
      <c r="B163" s="4">
        <v>8</v>
      </c>
      <c r="C163" s="4" t="s">
        <v>14</v>
      </c>
      <c r="D163" s="4">
        <v>269.5</v>
      </c>
      <c r="E163" s="4">
        <v>476</v>
      </c>
    </row>
    <row r="164" ht="16.5" spans="1:5">
      <c r="A164" s="1">
        <v>60</v>
      </c>
      <c r="B164" s="4">
        <v>8</v>
      </c>
      <c r="C164" s="4" t="s">
        <v>15</v>
      </c>
      <c r="D164" s="4">
        <v>267.14</v>
      </c>
      <c r="E164" s="4">
        <v>476</v>
      </c>
    </row>
    <row r="165" ht="16.5" spans="1:5">
      <c r="A165" s="1">
        <v>60</v>
      </c>
      <c r="B165" s="4">
        <v>9</v>
      </c>
      <c r="C165" s="4" t="s">
        <v>14</v>
      </c>
      <c r="D165" s="4">
        <v>262.15</v>
      </c>
      <c r="E165" s="4">
        <v>470.25</v>
      </c>
    </row>
    <row r="166" ht="16.5" spans="1:5">
      <c r="A166" s="1">
        <v>60</v>
      </c>
      <c r="B166" s="4">
        <v>9</v>
      </c>
      <c r="C166" s="4" t="s">
        <v>15</v>
      </c>
      <c r="D166" s="4">
        <v>258.74</v>
      </c>
      <c r="E166" s="4">
        <v>470.25</v>
      </c>
    </row>
    <row r="167" ht="16.5" spans="1:5">
      <c r="A167" s="1">
        <v>60</v>
      </c>
      <c r="B167" s="4">
        <v>10</v>
      </c>
      <c r="C167" s="4" t="s">
        <v>14</v>
      </c>
      <c r="D167" s="4">
        <v>252.7</v>
      </c>
      <c r="E167" s="4">
        <v>453</v>
      </c>
    </row>
    <row r="168" ht="16.5" spans="1:5">
      <c r="A168" s="1">
        <v>60</v>
      </c>
      <c r="B168" s="4">
        <v>10</v>
      </c>
      <c r="C168" s="4" t="s">
        <v>15</v>
      </c>
      <c r="D168" s="4">
        <v>249.64</v>
      </c>
      <c r="E168" s="4">
        <v>453</v>
      </c>
    </row>
    <row r="169" ht="16.5" spans="1:5">
      <c r="A169" s="1">
        <v>60</v>
      </c>
      <c r="B169" s="4">
        <v>11</v>
      </c>
      <c r="C169" s="4" t="s">
        <v>14</v>
      </c>
      <c r="D169" s="4">
        <v>245</v>
      </c>
      <c r="E169" s="4">
        <v>453</v>
      </c>
    </row>
    <row r="170" ht="16.5" spans="1:5">
      <c r="A170" s="1">
        <v>60</v>
      </c>
      <c r="B170" s="4">
        <v>11</v>
      </c>
      <c r="C170" s="4" t="s">
        <v>15</v>
      </c>
      <c r="D170" s="4">
        <v>243.34</v>
      </c>
      <c r="E170" s="4">
        <v>453</v>
      </c>
    </row>
    <row r="171" ht="16.5" spans="1:5">
      <c r="A171" s="1">
        <v>60</v>
      </c>
      <c r="B171" s="4">
        <v>12</v>
      </c>
      <c r="C171" s="4" t="s">
        <v>14</v>
      </c>
      <c r="D171" s="4">
        <v>243.95</v>
      </c>
      <c r="E171" s="4">
        <v>453</v>
      </c>
    </row>
    <row r="172" ht="16.5" spans="1:5">
      <c r="A172" s="1">
        <v>60</v>
      </c>
      <c r="B172" s="4">
        <v>12</v>
      </c>
      <c r="C172" s="4" t="s">
        <v>15</v>
      </c>
      <c r="D172" s="4">
        <v>242.64</v>
      </c>
      <c r="E172" s="4">
        <v>453</v>
      </c>
    </row>
    <row r="173" ht="16.5" spans="1:5">
      <c r="A173" s="1">
        <v>60</v>
      </c>
      <c r="B173" s="4">
        <v>13</v>
      </c>
      <c r="C173" s="4" t="s">
        <v>14</v>
      </c>
      <c r="D173" s="4">
        <v>253.05</v>
      </c>
      <c r="E173" s="4">
        <v>453</v>
      </c>
    </row>
    <row r="174" ht="16.5" spans="1:5">
      <c r="A174" s="1">
        <v>60</v>
      </c>
      <c r="B174" s="4">
        <v>13</v>
      </c>
      <c r="C174" s="4" t="s">
        <v>15</v>
      </c>
      <c r="D174" s="4">
        <v>248.85</v>
      </c>
      <c r="E174" s="4">
        <v>453</v>
      </c>
    </row>
    <row r="175" ht="16.5" spans="1:5">
      <c r="A175" s="1">
        <v>60</v>
      </c>
      <c r="B175" s="4">
        <v>14</v>
      </c>
      <c r="C175" s="4" t="s">
        <v>14</v>
      </c>
      <c r="D175" s="4">
        <v>267.05</v>
      </c>
      <c r="E175" s="4">
        <v>464.5</v>
      </c>
    </row>
    <row r="176" ht="16.5" spans="1:5">
      <c r="A176" s="1">
        <v>60</v>
      </c>
      <c r="B176" s="4">
        <v>14</v>
      </c>
      <c r="C176" s="4" t="s">
        <v>15</v>
      </c>
      <c r="D176" s="4">
        <v>261.36</v>
      </c>
      <c r="E176" s="4">
        <v>470.25</v>
      </c>
    </row>
    <row r="177" ht="16.5" spans="1:5">
      <c r="A177" s="1">
        <v>60</v>
      </c>
      <c r="B177" s="4">
        <v>15</v>
      </c>
      <c r="C177" s="4" t="s">
        <v>14</v>
      </c>
      <c r="D177" s="4">
        <v>283.15</v>
      </c>
      <c r="E177" s="4">
        <v>476</v>
      </c>
    </row>
    <row r="178" ht="16.5" spans="1:5">
      <c r="A178" s="1">
        <v>60</v>
      </c>
      <c r="B178" s="4">
        <v>15</v>
      </c>
      <c r="C178" s="4" t="s">
        <v>15</v>
      </c>
      <c r="D178" s="4">
        <v>277.11</v>
      </c>
      <c r="E178" s="4">
        <v>476</v>
      </c>
    </row>
    <row r="179" ht="16.5" spans="1:5">
      <c r="A179" s="1">
        <v>60</v>
      </c>
      <c r="B179" s="4">
        <v>16</v>
      </c>
      <c r="C179" s="4" t="s">
        <v>14</v>
      </c>
      <c r="D179" s="4">
        <v>295.75</v>
      </c>
      <c r="E179" s="4">
        <v>503.53</v>
      </c>
    </row>
    <row r="180" ht="16.5" spans="1:5">
      <c r="A180" s="1">
        <v>60</v>
      </c>
      <c r="B180" s="4">
        <v>16</v>
      </c>
      <c r="C180" s="4" t="s">
        <v>15</v>
      </c>
      <c r="D180" s="4">
        <v>291.72</v>
      </c>
      <c r="E180" s="4">
        <v>503.53</v>
      </c>
    </row>
    <row r="181" ht="16.5" spans="1:5">
      <c r="A181" s="1">
        <v>60</v>
      </c>
      <c r="B181" s="4">
        <v>17</v>
      </c>
      <c r="C181" s="4" t="s">
        <v>14</v>
      </c>
      <c r="D181" s="4">
        <v>301</v>
      </c>
      <c r="E181" s="4">
        <v>542.13</v>
      </c>
    </row>
    <row r="182" ht="16.5" spans="1:5">
      <c r="A182" s="1">
        <v>60</v>
      </c>
      <c r="B182" s="4">
        <v>17</v>
      </c>
      <c r="C182" s="4" t="s">
        <v>15</v>
      </c>
      <c r="D182" s="4">
        <v>300.12</v>
      </c>
      <c r="E182" s="4">
        <v>542.13</v>
      </c>
    </row>
    <row r="183" ht="16.5" spans="1:5">
      <c r="A183" s="1">
        <v>60</v>
      </c>
      <c r="B183" s="4">
        <v>18</v>
      </c>
      <c r="C183" s="4" t="s">
        <v>14</v>
      </c>
      <c r="D183" s="4">
        <v>301</v>
      </c>
      <c r="E183" s="4">
        <v>542.13</v>
      </c>
    </row>
    <row r="184" ht="16.5" spans="1:5">
      <c r="A184" s="1">
        <v>60</v>
      </c>
      <c r="B184" s="4">
        <v>18</v>
      </c>
      <c r="C184" s="4" t="s">
        <v>15</v>
      </c>
      <c r="D184" s="4">
        <v>299.34</v>
      </c>
      <c r="E184" s="4">
        <v>542.13</v>
      </c>
    </row>
    <row r="185" ht="16.5" spans="1:5">
      <c r="A185" s="1">
        <v>60</v>
      </c>
      <c r="B185" s="4">
        <v>19</v>
      </c>
      <c r="C185" s="4" t="s">
        <v>14</v>
      </c>
      <c r="D185" s="4">
        <v>294.35</v>
      </c>
      <c r="E185" s="4">
        <v>498</v>
      </c>
    </row>
    <row r="186" ht="16.5" spans="1:5">
      <c r="A186" s="1">
        <v>60</v>
      </c>
      <c r="B186" s="4">
        <v>19</v>
      </c>
      <c r="C186" s="4" t="s">
        <v>15</v>
      </c>
      <c r="D186" s="4">
        <v>289.71</v>
      </c>
      <c r="E186" s="4">
        <v>498</v>
      </c>
    </row>
    <row r="187" ht="16.5" spans="1:5">
      <c r="A187" s="1">
        <v>60</v>
      </c>
      <c r="B187" s="4">
        <v>20</v>
      </c>
      <c r="C187" s="4" t="s">
        <v>14</v>
      </c>
      <c r="D187" s="4">
        <v>280.35</v>
      </c>
      <c r="E187" s="4">
        <v>481.5</v>
      </c>
    </row>
    <row r="188" ht="16.5" spans="1:5">
      <c r="A188" s="1">
        <v>60</v>
      </c>
      <c r="B188" s="4">
        <v>20</v>
      </c>
      <c r="C188" s="4" t="s">
        <v>15</v>
      </c>
      <c r="D188" s="4">
        <v>274.22</v>
      </c>
      <c r="E188" s="4">
        <v>487</v>
      </c>
    </row>
    <row r="189" ht="16.5" spans="1:5">
      <c r="A189" s="1">
        <v>60</v>
      </c>
      <c r="B189" s="4">
        <v>21</v>
      </c>
      <c r="C189" s="4" t="s">
        <v>14</v>
      </c>
      <c r="D189" s="4">
        <v>263.55</v>
      </c>
      <c r="E189" s="4">
        <v>476</v>
      </c>
    </row>
    <row r="190" ht="16.5" spans="1:5">
      <c r="A190" s="1">
        <v>60</v>
      </c>
      <c r="B190" s="4">
        <v>21</v>
      </c>
      <c r="C190" s="4" t="s">
        <v>15</v>
      </c>
      <c r="D190" s="4">
        <v>256.99</v>
      </c>
      <c r="E190" s="4">
        <v>476</v>
      </c>
    </row>
    <row r="191" ht="16.5" spans="1:5">
      <c r="A191" s="1">
        <v>60</v>
      </c>
      <c r="B191" s="4">
        <v>22</v>
      </c>
      <c r="C191" s="4" t="s">
        <v>14</v>
      </c>
      <c r="D191" s="4">
        <v>247.1</v>
      </c>
      <c r="E191" s="4">
        <v>476</v>
      </c>
    </row>
    <row r="192" ht="16.5" spans="1:5">
      <c r="A192" s="1">
        <v>60</v>
      </c>
      <c r="B192" s="4">
        <v>22</v>
      </c>
      <c r="C192" s="4" t="s">
        <v>15</v>
      </c>
      <c r="D192" s="4">
        <v>242.11</v>
      </c>
      <c r="E192" s="4">
        <v>476</v>
      </c>
    </row>
    <row r="193" ht="16.5" spans="1:5">
      <c r="A193" s="1">
        <v>60</v>
      </c>
      <c r="B193" s="4">
        <v>23</v>
      </c>
      <c r="C193" s="4" t="s">
        <v>14</v>
      </c>
      <c r="D193" s="4">
        <v>234.85</v>
      </c>
      <c r="E193" s="4">
        <v>476</v>
      </c>
    </row>
    <row r="194" ht="16.5" spans="1:5">
      <c r="A194" s="1">
        <v>60</v>
      </c>
      <c r="B194" s="4">
        <v>23</v>
      </c>
      <c r="C194" s="4" t="s">
        <v>15</v>
      </c>
      <c r="D194" s="4">
        <v>231.79</v>
      </c>
      <c r="E194" s="4">
        <v>476</v>
      </c>
    </row>
    <row r="195" ht="16.5" spans="1:5">
      <c r="A195" s="1">
        <v>16</v>
      </c>
      <c r="B195" s="3">
        <v>0</v>
      </c>
      <c r="C195" s="3" t="s">
        <v>58</v>
      </c>
      <c r="D195" s="3">
        <v>100</v>
      </c>
      <c r="E195" s="3">
        <v>463</v>
      </c>
    </row>
    <row r="196" ht="16.5" spans="1:5">
      <c r="A196" s="1">
        <v>16</v>
      </c>
      <c r="B196" s="5">
        <v>1</v>
      </c>
      <c r="C196" s="5" t="s">
        <v>58</v>
      </c>
      <c r="D196" s="5">
        <v>100</v>
      </c>
      <c r="E196" s="5">
        <v>463</v>
      </c>
    </row>
    <row r="197" ht="16.5" spans="1:5">
      <c r="A197" s="1">
        <v>16</v>
      </c>
      <c r="B197" s="4">
        <v>2</v>
      </c>
      <c r="C197" s="4" t="s">
        <v>58</v>
      </c>
      <c r="D197" s="4">
        <v>100</v>
      </c>
      <c r="E197" s="4">
        <v>463</v>
      </c>
    </row>
    <row r="198" ht="16.5" spans="1:5">
      <c r="A198" s="1">
        <v>16</v>
      </c>
      <c r="B198" s="4">
        <v>3</v>
      </c>
      <c r="C198" s="4" t="s">
        <v>58</v>
      </c>
      <c r="D198" s="4">
        <v>100</v>
      </c>
      <c r="E198" s="4">
        <v>463</v>
      </c>
    </row>
    <row r="199" ht="16.5" spans="1:5">
      <c r="A199" s="1">
        <v>16</v>
      </c>
      <c r="B199" s="4">
        <v>4</v>
      </c>
      <c r="C199" s="4" t="s">
        <v>58</v>
      </c>
      <c r="D199" s="4">
        <v>100</v>
      </c>
      <c r="E199" s="4">
        <v>463</v>
      </c>
    </row>
    <row r="200" ht="16.5" spans="1:5">
      <c r="A200" s="1">
        <v>16</v>
      </c>
      <c r="B200" s="4">
        <v>5</v>
      </c>
      <c r="C200" s="4" t="s">
        <v>58</v>
      </c>
      <c r="D200" s="4">
        <v>100</v>
      </c>
      <c r="E200" s="4">
        <v>463</v>
      </c>
    </row>
    <row r="201" ht="16.5" spans="1:5">
      <c r="A201" s="1">
        <v>16</v>
      </c>
      <c r="B201" s="4">
        <v>6</v>
      </c>
      <c r="C201" s="4" t="s">
        <v>58</v>
      </c>
      <c r="D201" s="4">
        <v>100</v>
      </c>
      <c r="E201" s="4">
        <v>463</v>
      </c>
    </row>
    <row r="202" ht="16.5" spans="1:5">
      <c r="A202" s="1">
        <v>16</v>
      </c>
      <c r="B202" s="4">
        <v>7</v>
      </c>
      <c r="C202" s="4" t="s">
        <v>58</v>
      </c>
      <c r="D202" s="4">
        <v>100</v>
      </c>
      <c r="E202" s="4">
        <v>463</v>
      </c>
    </row>
    <row r="203" ht="16.5" spans="1:5">
      <c r="A203" s="1">
        <v>16</v>
      </c>
      <c r="B203" s="4">
        <v>8</v>
      </c>
      <c r="C203" s="4" t="s">
        <v>58</v>
      </c>
      <c r="D203" s="4">
        <v>100</v>
      </c>
      <c r="E203" s="4">
        <v>463</v>
      </c>
    </row>
    <row r="204" ht="16.5" spans="1:5">
      <c r="A204" s="1">
        <v>16</v>
      </c>
      <c r="B204" s="4">
        <v>9</v>
      </c>
      <c r="C204" s="4" t="s">
        <v>58</v>
      </c>
      <c r="D204" s="4">
        <v>100</v>
      </c>
      <c r="E204" s="4">
        <v>463</v>
      </c>
    </row>
    <row r="205" ht="16.5" spans="1:5">
      <c r="A205" s="1">
        <v>16</v>
      </c>
      <c r="B205" s="4">
        <v>10</v>
      </c>
      <c r="C205" s="4" t="s">
        <v>58</v>
      </c>
      <c r="D205" s="4">
        <v>100</v>
      </c>
      <c r="E205" s="4">
        <v>463</v>
      </c>
    </row>
    <row r="206" ht="16.5" spans="1:5">
      <c r="A206" s="1">
        <v>16</v>
      </c>
      <c r="B206" s="4">
        <v>11</v>
      </c>
      <c r="C206" s="4" t="s">
        <v>58</v>
      </c>
      <c r="D206" s="4">
        <v>100</v>
      </c>
      <c r="E206" s="4">
        <v>463</v>
      </c>
    </row>
    <row r="207" ht="16.5" spans="1:5">
      <c r="A207" s="1">
        <v>16</v>
      </c>
      <c r="B207" s="4">
        <v>12</v>
      </c>
      <c r="C207" s="4" t="s">
        <v>58</v>
      </c>
      <c r="D207" s="4">
        <v>100</v>
      </c>
      <c r="E207" s="4">
        <v>463</v>
      </c>
    </row>
    <row r="208" ht="16.5" spans="1:5">
      <c r="A208" s="1">
        <v>16</v>
      </c>
      <c r="B208" s="4">
        <v>13</v>
      </c>
      <c r="C208" s="4" t="s">
        <v>58</v>
      </c>
      <c r="D208" s="4">
        <v>100</v>
      </c>
      <c r="E208" s="4">
        <v>463</v>
      </c>
    </row>
    <row r="209" ht="16.5" spans="1:5">
      <c r="A209" s="1">
        <v>16</v>
      </c>
      <c r="B209" s="4">
        <v>14</v>
      </c>
      <c r="C209" s="4" t="s">
        <v>58</v>
      </c>
      <c r="D209" s="4">
        <v>100</v>
      </c>
      <c r="E209" s="4">
        <v>463</v>
      </c>
    </row>
    <row r="210" ht="16.5" spans="1:5">
      <c r="A210" s="1">
        <v>16</v>
      </c>
      <c r="B210" s="4">
        <v>15</v>
      </c>
      <c r="C210" s="4" t="s">
        <v>58</v>
      </c>
      <c r="D210" s="4">
        <v>100</v>
      </c>
      <c r="E210" s="4">
        <v>463</v>
      </c>
    </row>
    <row r="211" ht="16.5" spans="1:5">
      <c r="A211" s="1">
        <v>16</v>
      </c>
      <c r="B211" s="4">
        <v>16</v>
      </c>
      <c r="C211" s="4" t="s">
        <v>58</v>
      </c>
      <c r="D211" s="4">
        <v>100</v>
      </c>
      <c r="E211" s="4">
        <v>463</v>
      </c>
    </row>
    <row r="212" ht="16.5" spans="1:5">
      <c r="A212" s="1">
        <v>16</v>
      </c>
      <c r="B212" s="4">
        <v>17</v>
      </c>
      <c r="C212" s="4" t="s">
        <v>58</v>
      </c>
      <c r="D212" s="4">
        <v>100</v>
      </c>
      <c r="E212" s="4">
        <v>463</v>
      </c>
    </row>
    <row r="213" ht="16.5" spans="1:5">
      <c r="A213" s="1">
        <v>16</v>
      </c>
      <c r="B213" s="4">
        <v>18</v>
      </c>
      <c r="C213" s="4" t="s">
        <v>58</v>
      </c>
      <c r="D213" s="4">
        <v>100</v>
      </c>
      <c r="E213" s="4">
        <v>463</v>
      </c>
    </row>
    <row r="214" ht="16.5" spans="1:5">
      <c r="A214" s="1">
        <v>16</v>
      </c>
      <c r="B214" s="4">
        <v>19</v>
      </c>
      <c r="C214" s="4" t="s">
        <v>58</v>
      </c>
      <c r="D214" s="4">
        <v>100</v>
      </c>
      <c r="E214" s="4">
        <v>463</v>
      </c>
    </row>
    <row r="215" ht="16.5" spans="1:5">
      <c r="A215" s="1">
        <v>16</v>
      </c>
      <c r="B215" s="4">
        <v>20</v>
      </c>
      <c r="C215" s="4" t="s">
        <v>58</v>
      </c>
      <c r="D215" s="4">
        <v>100</v>
      </c>
      <c r="E215" s="4">
        <v>463</v>
      </c>
    </row>
    <row r="216" ht="16.5" spans="1:5">
      <c r="A216" s="1">
        <v>16</v>
      </c>
      <c r="B216" s="4">
        <v>21</v>
      </c>
      <c r="C216" s="4" t="s">
        <v>58</v>
      </c>
      <c r="D216" s="4">
        <v>100</v>
      </c>
      <c r="E216" s="4">
        <v>463</v>
      </c>
    </row>
    <row r="217" ht="16.5" spans="1:5">
      <c r="A217" s="1">
        <v>16</v>
      </c>
      <c r="B217" s="4">
        <v>22</v>
      </c>
      <c r="C217" s="4" t="s">
        <v>58</v>
      </c>
      <c r="D217" s="4">
        <v>100</v>
      </c>
      <c r="E217" s="4">
        <v>463</v>
      </c>
    </row>
    <row r="218" ht="16.5" spans="1:5">
      <c r="A218" s="1">
        <v>16</v>
      </c>
      <c r="B218" s="4">
        <v>23</v>
      </c>
      <c r="C218" s="4" t="s">
        <v>58</v>
      </c>
      <c r="D218" s="4">
        <v>100</v>
      </c>
      <c r="E218" s="4">
        <v>463</v>
      </c>
    </row>
    <row r="219" ht="16.5" spans="1:5">
      <c r="A219" s="1">
        <v>16</v>
      </c>
      <c r="B219" s="4">
        <v>0</v>
      </c>
      <c r="C219" s="4" t="s">
        <v>59</v>
      </c>
      <c r="D219" s="4">
        <v>0</v>
      </c>
      <c r="E219" s="4">
        <v>0</v>
      </c>
    </row>
    <row r="220" ht="16.5" spans="1:5">
      <c r="A220" s="1">
        <v>16</v>
      </c>
      <c r="B220" s="4">
        <v>1</v>
      </c>
      <c r="C220" s="4" t="s">
        <v>59</v>
      </c>
      <c r="D220" s="4">
        <v>0</v>
      </c>
      <c r="E220" s="4">
        <v>0</v>
      </c>
    </row>
    <row r="221" ht="16.5" spans="1:5">
      <c r="A221" s="1">
        <v>16</v>
      </c>
      <c r="B221" s="4">
        <v>2</v>
      </c>
      <c r="C221" s="4" t="s">
        <v>59</v>
      </c>
      <c r="D221" s="4">
        <v>0</v>
      </c>
      <c r="E221" s="4">
        <v>0</v>
      </c>
    </row>
    <row r="222" ht="16.5" spans="1:5">
      <c r="A222" s="1">
        <v>16</v>
      </c>
      <c r="B222" s="4">
        <v>3</v>
      </c>
      <c r="C222" s="4" t="s">
        <v>59</v>
      </c>
      <c r="D222" s="4">
        <v>0</v>
      </c>
      <c r="E222" s="4">
        <v>0</v>
      </c>
    </row>
    <row r="223" ht="16.5" spans="1:5">
      <c r="A223" s="1">
        <v>16</v>
      </c>
      <c r="B223" s="4">
        <v>4</v>
      </c>
      <c r="C223" s="4" t="s">
        <v>59</v>
      </c>
      <c r="D223" s="4">
        <v>0</v>
      </c>
      <c r="E223" s="4">
        <v>0</v>
      </c>
    </row>
    <row r="224" ht="16.5" spans="1:5">
      <c r="A224" s="1">
        <v>16</v>
      </c>
      <c r="B224" s="4">
        <v>5</v>
      </c>
      <c r="C224" s="4" t="s">
        <v>59</v>
      </c>
      <c r="D224" s="4">
        <v>0</v>
      </c>
      <c r="E224" s="4">
        <v>0</v>
      </c>
    </row>
    <row r="225" ht="16.5" spans="1:5">
      <c r="A225" s="1">
        <v>16</v>
      </c>
      <c r="B225" s="4">
        <v>6</v>
      </c>
      <c r="C225" s="4" t="s">
        <v>59</v>
      </c>
      <c r="D225" s="4">
        <v>0</v>
      </c>
      <c r="E225" s="4">
        <v>0</v>
      </c>
    </row>
    <row r="226" ht="16.5" spans="1:5">
      <c r="A226" s="1">
        <v>16</v>
      </c>
      <c r="B226" s="4">
        <v>7</v>
      </c>
      <c r="C226" s="4" t="s">
        <v>59</v>
      </c>
      <c r="D226" s="4">
        <v>4.545</v>
      </c>
      <c r="E226" s="4">
        <v>480</v>
      </c>
    </row>
    <row r="227" ht="16.5" spans="1:5">
      <c r="A227" s="1">
        <v>16</v>
      </c>
      <c r="B227" s="4">
        <v>8</v>
      </c>
      <c r="C227" s="4" t="s">
        <v>59</v>
      </c>
      <c r="D227" s="4">
        <v>4.545</v>
      </c>
      <c r="E227" s="4">
        <v>480</v>
      </c>
    </row>
    <row r="228" ht="16.5" spans="1:5">
      <c r="A228" s="1">
        <v>16</v>
      </c>
      <c r="B228" s="4">
        <v>9</v>
      </c>
      <c r="C228" s="4" t="s">
        <v>59</v>
      </c>
      <c r="D228" s="4">
        <v>4.545</v>
      </c>
      <c r="E228" s="4">
        <v>480</v>
      </c>
    </row>
    <row r="229" ht="16.5" spans="1:5">
      <c r="A229" s="1">
        <v>16</v>
      </c>
      <c r="B229" s="4">
        <v>10</v>
      </c>
      <c r="C229" s="4" t="s">
        <v>59</v>
      </c>
      <c r="D229" s="4">
        <v>4.545</v>
      </c>
      <c r="E229" s="4">
        <v>480</v>
      </c>
    </row>
    <row r="230" ht="16.5" spans="1:5">
      <c r="A230" s="1">
        <v>16</v>
      </c>
      <c r="B230" s="4">
        <v>11</v>
      </c>
      <c r="C230" s="4" t="s">
        <v>59</v>
      </c>
      <c r="D230" s="4">
        <v>0</v>
      </c>
      <c r="E230" s="4">
        <v>0</v>
      </c>
    </row>
    <row r="231" ht="16.5" spans="1:5">
      <c r="A231" s="1">
        <v>16</v>
      </c>
      <c r="B231" s="4">
        <v>12</v>
      </c>
      <c r="C231" s="4" t="s">
        <v>59</v>
      </c>
      <c r="D231" s="4">
        <v>0</v>
      </c>
      <c r="E231" s="4">
        <v>0</v>
      </c>
    </row>
    <row r="232" ht="16.5" spans="1:5">
      <c r="A232" s="1">
        <v>16</v>
      </c>
      <c r="B232" s="4">
        <v>13</v>
      </c>
      <c r="C232" s="4" t="s">
        <v>59</v>
      </c>
      <c r="D232" s="4">
        <v>0</v>
      </c>
      <c r="E232" s="4">
        <v>0</v>
      </c>
    </row>
    <row r="233" ht="16.5" spans="1:5">
      <c r="A233" s="1">
        <v>16</v>
      </c>
      <c r="B233" s="4">
        <v>14</v>
      </c>
      <c r="C233" s="4" t="s">
        <v>59</v>
      </c>
      <c r="D233" s="4">
        <v>0</v>
      </c>
      <c r="E233" s="4">
        <v>0</v>
      </c>
    </row>
    <row r="234" ht="16.5" spans="1:5">
      <c r="A234" s="1">
        <v>16</v>
      </c>
      <c r="B234" s="4">
        <v>15</v>
      </c>
      <c r="C234" s="4" t="s">
        <v>59</v>
      </c>
      <c r="D234" s="4">
        <v>4.545</v>
      </c>
      <c r="E234" s="4">
        <v>480</v>
      </c>
    </row>
    <row r="235" ht="16.5" spans="1:5">
      <c r="A235" s="1">
        <v>16</v>
      </c>
      <c r="B235" s="4">
        <v>16</v>
      </c>
      <c r="C235" s="4" t="s">
        <v>59</v>
      </c>
      <c r="D235" s="4">
        <v>4.545</v>
      </c>
      <c r="E235" s="4">
        <v>480</v>
      </c>
    </row>
    <row r="236" ht="16.5" spans="1:5">
      <c r="A236" s="1">
        <v>16</v>
      </c>
      <c r="B236" s="4">
        <v>17</v>
      </c>
      <c r="C236" s="4" t="s">
        <v>59</v>
      </c>
      <c r="D236" s="4">
        <v>4.545</v>
      </c>
      <c r="E236" s="4">
        <v>480</v>
      </c>
    </row>
    <row r="237" ht="16.5" spans="1:5">
      <c r="A237" s="1">
        <v>16</v>
      </c>
      <c r="B237" s="4">
        <v>18</v>
      </c>
      <c r="C237" s="4" t="s">
        <v>59</v>
      </c>
      <c r="D237" s="4">
        <v>4.545</v>
      </c>
      <c r="E237" s="4">
        <v>480</v>
      </c>
    </row>
    <row r="238" ht="16.5" spans="1:5">
      <c r="A238" s="1">
        <v>16</v>
      </c>
      <c r="B238" s="4">
        <v>19</v>
      </c>
      <c r="C238" s="4" t="s">
        <v>59</v>
      </c>
      <c r="D238" s="4">
        <v>0</v>
      </c>
      <c r="E238" s="4">
        <v>0</v>
      </c>
    </row>
    <row r="239" ht="16.5" spans="1:5">
      <c r="A239" s="1">
        <v>16</v>
      </c>
      <c r="B239" s="4">
        <v>20</v>
      </c>
      <c r="C239" s="4" t="s">
        <v>59</v>
      </c>
      <c r="D239" s="4">
        <v>0</v>
      </c>
      <c r="E239" s="4">
        <v>0</v>
      </c>
    </row>
    <row r="240" ht="16.5" spans="1:5">
      <c r="A240" s="1">
        <v>16</v>
      </c>
      <c r="B240" s="4">
        <v>21</v>
      </c>
      <c r="C240" s="4" t="s">
        <v>59</v>
      </c>
      <c r="D240" s="4">
        <v>0</v>
      </c>
      <c r="E240" s="4">
        <v>0</v>
      </c>
    </row>
    <row r="241" ht="16.5" spans="1:5">
      <c r="A241" s="1">
        <v>16</v>
      </c>
      <c r="B241" s="4">
        <v>22</v>
      </c>
      <c r="C241" s="4" t="s">
        <v>59</v>
      </c>
      <c r="D241" s="4">
        <v>0</v>
      </c>
      <c r="E241" s="4">
        <v>0</v>
      </c>
    </row>
    <row r="242" ht="16.5" spans="1:5">
      <c r="A242" s="1">
        <v>16</v>
      </c>
      <c r="B242" s="4">
        <v>23</v>
      </c>
      <c r="C242" s="4" t="s">
        <v>59</v>
      </c>
      <c r="D242" s="4">
        <v>0</v>
      </c>
      <c r="E242" s="4">
        <v>0</v>
      </c>
    </row>
    <row r="243" ht="16.5" spans="1:5">
      <c r="A243" s="1">
        <v>16</v>
      </c>
      <c r="B243" s="4">
        <v>0</v>
      </c>
      <c r="C243" s="4" t="s">
        <v>14</v>
      </c>
      <c r="D243" s="4">
        <v>127.6</v>
      </c>
      <c r="E243" s="4">
        <v>436.5</v>
      </c>
    </row>
    <row r="244" ht="16.5" spans="1:5">
      <c r="A244" s="1">
        <v>16</v>
      </c>
      <c r="B244" s="4">
        <v>0</v>
      </c>
      <c r="C244" s="4" t="s">
        <v>15</v>
      </c>
      <c r="D244" s="4">
        <v>126.95</v>
      </c>
      <c r="E244" s="4">
        <v>436.5</v>
      </c>
    </row>
    <row r="245" ht="16.5" spans="1:5">
      <c r="A245" s="1">
        <v>16</v>
      </c>
      <c r="B245" s="4">
        <v>1</v>
      </c>
      <c r="C245" s="4" t="s">
        <v>14</v>
      </c>
      <c r="D245" s="4">
        <v>130.2</v>
      </c>
      <c r="E245" s="4">
        <v>453</v>
      </c>
    </row>
    <row r="246" ht="16.5" spans="1:5">
      <c r="A246" s="1">
        <v>16</v>
      </c>
      <c r="B246" s="4">
        <v>1</v>
      </c>
      <c r="C246" s="4" t="s">
        <v>15</v>
      </c>
      <c r="D246" s="4">
        <v>129.05</v>
      </c>
      <c r="E246" s="4">
        <v>453</v>
      </c>
    </row>
    <row r="247" ht="16.5" spans="1:5">
      <c r="A247" s="1">
        <v>16</v>
      </c>
      <c r="B247" s="4">
        <v>2</v>
      </c>
      <c r="C247" s="4" t="s">
        <v>14</v>
      </c>
      <c r="D247" s="4">
        <v>134.4</v>
      </c>
      <c r="E247" s="4">
        <v>453</v>
      </c>
    </row>
    <row r="248" ht="16.5" spans="1:5">
      <c r="A248" s="1">
        <v>16</v>
      </c>
      <c r="B248" s="4">
        <v>2</v>
      </c>
      <c r="C248" s="4" t="s">
        <v>15</v>
      </c>
      <c r="D248" s="4">
        <v>132.65</v>
      </c>
      <c r="E248" s="4">
        <v>453</v>
      </c>
    </row>
    <row r="249" ht="16.5" spans="1:5">
      <c r="A249" s="1">
        <v>16</v>
      </c>
      <c r="B249" s="4">
        <v>3</v>
      </c>
      <c r="C249" s="4" t="s">
        <v>14</v>
      </c>
      <c r="D249" s="4">
        <v>140.2</v>
      </c>
      <c r="E249" s="4">
        <v>453</v>
      </c>
    </row>
    <row r="250" ht="16.5" spans="1:5">
      <c r="A250" s="1">
        <v>16</v>
      </c>
      <c r="B250" s="4">
        <v>3</v>
      </c>
      <c r="C250" s="4" t="s">
        <v>15</v>
      </c>
      <c r="D250" s="4">
        <v>137.8</v>
      </c>
      <c r="E250" s="4">
        <v>453</v>
      </c>
    </row>
    <row r="251" ht="16.5" spans="1:5">
      <c r="A251" s="1">
        <v>16</v>
      </c>
      <c r="B251" s="4">
        <v>4</v>
      </c>
      <c r="C251" s="4" t="s">
        <v>14</v>
      </c>
      <c r="D251" s="4">
        <v>146.4</v>
      </c>
      <c r="E251" s="4">
        <v>470.25</v>
      </c>
    </row>
    <row r="252" ht="16.5" spans="1:5">
      <c r="A252" s="1">
        <v>16</v>
      </c>
      <c r="B252" s="4">
        <v>4</v>
      </c>
      <c r="C252" s="4" t="s">
        <v>15</v>
      </c>
      <c r="D252" s="4">
        <v>144</v>
      </c>
      <c r="E252" s="4">
        <v>470.25</v>
      </c>
    </row>
    <row r="253" ht="16.5" spans="1:5">
      <c r="A253" s="1">
        <v>16</v>
      </c>
      <c r="B253" s="4">
        <v>5</v>
      </c>
      <c r="C253" s="4" t="s">
        <v>14</v>
      </c>
      <c r="D253" s="4">
        <v>152</v>
      </c>
      <c r="E253" s="4">
        <v>476</v>
      </c>
    </row>
    <row r="254" ht="16.5" spans="1:5">
      <c r="A254" s="1">
        <v>16</v>
      </c>
      <c r="B254" s="4">
        <v>5</v>
      </c>
      <c r="C254" s="4" t="s">
        <v>15</v>
      </c>
      <c r="D254" s="4">
        <v>150.05</v>
      </c>
      <c r="E254" s="4">
        <v>476</v>
      </c>
    </row>
    <row r="255" ht="16.5" spans="1:5">
      <c r="A255" s="1">
        <v>16</v>
      </c>
      <c r="B255" s="4">
        <v>6</v>
      </c>
      <c r="C255" s="4" t="s">
        <v>14</v>
      </c>
      <c r="D255" s="4">
        <v>155</v>
      </c>
      <c r="E255" s="4">
        <v>476</v>
      </c>
    </row>
    <row r="256" ht="16.5" spans="1:5">
      <c r="A256" s="1">
        <v>16</v>
      </c>
      <c r="B256" s="4">
        <v>6</v>
      </c>
      <c r="C256" s="4" t="s">
        <v>15</v>
      </c>
      <c r="D256" s="4">
        <v>154.15</v>
      </c>
      <c r="E256" s="4">
        <v>476</v>
      </c>
    </row>
    <row r="257" ht="16.5" spans="1:5">
      <c r="A257" s="1">
        <v>16</v>
      </c>
      <c r="B257" s="4">
        <v>7</v>
      </c>
      <c r="C257" s="4" t="s">
        <v>14</v>
      </c>
      <c r="D257" s="4">
        <v>155.2</v>
      </c>
      <c r="E257" s="4">
        <v>476</v>
      </c>
    </row>
    <row r="258" ht="16.5" spans="1:5">
      <c r="A258" s="1">
        <v>16</v>
      </c>
      <c r="B258" s="4">
        <v>7</v>
      </c>
      <c r="C258" s="4" t="s">
        <v>15</v>
      </c>
      <c r="D258" s="4">
        <v>155.15</v>
      </c>
      <c r="E258" s="4">
        <v>476</v>
      </c>
    </row>
    <row r="259" ht="16.5" spans="1:5">
      <c r="A259" s="1">
        <v>16</v>
      </c>
      <c r="B259" s="4">
        <v>8</v>
      </c>
      <c r="C259" s="4" t="s">
        <v>14</v>
      </c>
      <c r="D259" s="4">
        <v>154</v>
      </c>
      <c r="E259" s="4">
        <v>476</v>
      </c>
    </row>
    <row r="260" ht="16.5" spans="1:5">
      <c r="A260" s="1">
        <v>16</v>
      </c>
      <c r="B260" s="4">
        <v>8</v>
      </c>
      <c r="C260" s="4" t="s">
        <v>15</v>
      </c>
      <c r="D260" s="4">
        <v>152.65</v>
      </c>
      <c r="E260" s="4">
        <v>476</v>
      </c>
    </row>
    <row r="261" ht="16.5" spans="1:5">
      <c r="A261" s="1">
        <v>16</v>
      </c>
      <c r="B261" s="4">
        <v>9</v>
      </c>
      <c r="C261" s="4" t="s">
        <v>14</v>
      </c>
      <c r="D261" s="4">
        <v>149.8</v>
      </c>
      <c r="E261" s="4">
        <v>470.25</v>
      </c>
    </row>
    <row r="262" ht="16.5" spans="1:5">
      <c r="A262" s="1">
        <v>16</v>
      </c>
      <c r="B262" s="4">
        <v>9</v>
      </c>
      <c r="C262" s="4" t="s">
        <v>15</v>
      </c>
      <c r="D262" s="4">
        <v>147.85</v>
      </c>
      <c r="E262" s="4">
        <v>470.25</v>
      </c>
    </row>
    <row r="263" ht="16.5" spans="1:5">
      <c r="A263" s="1">
        <v>16</v>
      </c>
      <c r="B263" s="4">
        <v>10</v>
      </c>
      <c r="C263" s="4" t="s">
        <v>14</v>
      </c>
      <c r="D263" s="4">
        <v>144.4</v>
      </c>
      <c r="E263" s="4">
        <v>453</v>
      </c>
    </row>
    <row r="264" ht="16.5" spans="1:5">
      <c r="A264" s="1">
        <v>16</v>
      </c>
      <c r="B264" s="4">
        <v>10</v>
      </c>
      <c r="C264" s="4" t="s">
        <v>15</v>
      </c>
      <c r="D264" s="4">
        <v>142.65</v>
      </c>
      <c r="E264" s="4">
        <v>453</v>
      </c>
    </row>
    <row r="265" ht="16.5" spans="1:5">
      <c r="A265" s="1">
        <v>16</v>
      </c>
      <c r="B265" s="4">
        <v>11</v>
      </c>
      <c r="C265" s="4" t="s">
        <v>14</v>
      </c>
      <c r="D265" s="4">
        <v>140</v>
      </c>
      <c r="E265" s="4">
        <v>453</v>
      </c>
    </row>
    <row r="266" ht="16.5" spans="1:5">
      <c r="A266" s="1">
        <v>16</v>
      </c>
      <c r="B266" s="4">
        <v>11</v>
      </c>
      <c r="C266" s="4" t="s">
        <v>15</v>
      </c>
      <c r="D266" s="4">
        <v>139.05</v>
      </c>
      <c r="E266" s="4">
        <v>453</v>
      </c>
    </row>
    <row r="267" ht="16.5" spans="1:5">
      <c r="A267" s="1">
        <v>16</v>
      </c>
      <c r="B267" s="4">
        <v>12</v>
      </c>
      <c r="C267" s="4" t="s">
        <v>14</v>
      </c>
      <c r="D267" s="4">
        <v>139.4</v>
      </c>
      <c r="E267" s="4">
        <v>453</v>
      </c>
    </row>
    <row r="268" ht="16.5" spans="1:5">
      <c r="A268" s="1">
        <v>16</v>
      </c>
      <c r="B268" s="4">
        <v>12</v>
      </c>
      <c r="C268" s="4" t="s">
        <v>15</v>
      </c>
      <c r="D268" s="4">
        <v>138.65</v>
      </c>
      <c r="E268" s="4">
        <v>453</v>
      </c>
    </row>
    <row r="269" ht="16.5" spans="1:5">
      <c r="A269" s="1">
        <v>16</v>
      </c>
      <c r="B269" s="4">
        <v>13</v>
      </c>
      <c r="C269" s="4" t="s">
        <v>14</v>
      </c>
      <c r="D269" s="4">
        <v>144.6</v>
      </c>
      <c r="E269" s="4">
        <v>453</v>
      </c>
    </row>
    <row r="270" ht="16.5" spans="1:5">
      <c r="A270" s="1">
        <v>16</v>
      </c>
      <c r="B270" s="4">
        <v>13</v>
      </c>
      <c r="C270" s="4" t="s">
        <v>15</v>
      </c>
      <c r="D270" s="4">
        <v>142.2</v>
      </c>
      <c r="E270" s="4">
        <v>453</v>
      </c>
    </row>
    <row r="271" ht="16.5" spans="1:5">
      <c r="A271" s="1">
        <v>16</v>
      </c>
      <c r="B271" s="4">
        <v>14</v>
      </c>
      <c r="C271" s="4" t="s">
        <v>14</v>
      </c>
      <c r="D271" s="4">
        <v>152.6</v>
      </c>
      <c r="E271" s="4">
        <v>464.5</v>
      </c>
    </row>
    <row r="272" ht="16.5" spans="1:5">
      <c r="A272" s="1">
        <v>16</v>
      </c>
      <c r="B272" s="4">
        <v>14</v>
      </c>
      <c r="C272" s="4" t="s">
        <v>15</v>
      </c>
      <c r="D272" s="4">
        <v>149.35</v>
      </c>
      <c r="E272" s="4">
        <v>470.25</v>
      </c>
    </row>
    <row r="273" ht="16.5" spans="1:5">
      <c r="A273" s="1">
        <v>16</v>
      </c>
      <c r="B273" s="4">
        <v>15</v>
      </c>
      <c r="C273" s="4" t="s">
        <v>14</v>
      </c>
      <c r="D273" s="4">
        <v>161.8</v>
      </c>
      <c r="E273" s="4">
        <v>476</v>
      </c>
    </row>
    <row r="274" ht="16.5" spans="1:5">
      <c r="A274" s="1">
        <v>16</v>
      </c>
      <c r="B274" s="4">
        <v>15</v>
      </c>
      <c r="C274" s="4" t="s">
        <v>15</v>
      </c>
      <c r="D274" s="4">
        <v>158.35</v>
      </c>
      <c r="E274" s="4">
        <v>476</v>
      </c>
    </row>
    <row r="275" ht="16.5" spans="1:5">
      <c r="A275" s="1">
        <v>16</v>
      </c>
      <c r="B275" s="4">
        <v>16</v>
      </c>
      <c r="C275" s="4" t="s">
        <v>14</v>
      </c>
      <c r="D275" s="4">
        <v>169</v>
      </c>
      <c r="E275" s="4">
        <v>503.53</v>
      </c>
    </row>
    <row r="276" ht="16.5" spans="1:5">
      <c r="A276" s="1">
        <v>16</v>
      </c>
      <c r="B276" s="4">
        <v>16</v>
      </c>
      <c r="C276" s="4" t="s">
        <v>15</v>
      </c>
      <c r="D276" s="4">
        <v>166.7</v>
      </c>
      <c r="E276" s="4">
        <v>503.53</v>
      </c>
    </row>
    <row r="277" ht="16.5" spans="1:5">
      <c r="A277" s="1">
        <v>16</v>
      </c>
      <c r="B277" s="4">
        <v>17</v>
      </c>
      <c r="C277" s="4" t="s">
        <v>14</v>
      </c>
      <c r="D277" s="4">
        <v>172</v>
      </c>
      <c r="E277" s="4">
        <v>542.13</v>
      </c>
    </row>
    <row r="278" ht="16.5" spans="1:5">
      <c r="A278" s="1">
        <v>16</v>
      </c>
      <c r="B278" s="4">
        <v>17</v>
      </c>
      <c r="C278" s="4" t="s">
        <v>15</v>
      </c>
      <c r="D278" s="4">
        <v>171.5</v>
      </c>
      <c r="E278" s="4">
        <v>542.13</v>
      </c>
    </row>
    <row r="279" ht="16.5" spans="1:5">
      <c r="A279" s="1">
        <v>16</v>
      </c>
      <c r="B279" s="4">
        <v>18</v>
      </c>
      <c r="C279" s="4" t="s">
        <v>14</v>
      </c>
      <c r="D279" s="4">
        <v>172</v>
      </c>
      <c r="E279" s="4">
        <v>542.13</v>
      </c>
    </row>
    <row r="280" ht="16.5" spans="1:5">
      <c r="A280" s="1">
        <v>16</v>
      </c>
      <c r="B280" s="4">
        <v>18</v>
      </c>
      <c r="C280" s="4" t="s">
        <v>15</v>
      </c>
      <c r="D280" s="4">
        <v>171.05</v>
      </c>
      <c r="E280" s="4">
        <v>542.13</v>
      </c>
    </row>
    <row r="281" ht="16.5" spans="1:5">
      <c r="A281" s="1">
        <v>16</v>
      </c>
      <c r="B281" s="4">
        <v>19</v>
      </c>
      <c r="C281" s="4" t="s">
        <v>14</v>
      </c>
      <c r="D281" s="4">
        <v>168.2</v>
      </c>
      <c r="E281" s="4">
        <v>498</v>
      </c>
    </row>
    <row r="282" ht="16.5" spans="1:5">
      <c r="A282" s="1">
        <v>16</v>
      </c>
      <c r="B282" s="4">
        <v>19</v>
      </c>
      <c r="C282" s="4" t="s">
        <v>15</v>
      </c>
      <c r="D282" s="4">
        <v>165.55</v>
      </c>
      <c r="E282" s="4">
        <v>498</v>
      </c>
    </row>
    <row r="283" ht="16.5" spans="1:5">
      <c r="A283" s="1">
        <v>16</v>
      </c>
      <c r="B283" s="4">
        <v>20</v>
      </c>
      <c r="C283" s="4" t="s">
        <v>14</v>
      </c>
      <c r="D283" s="4">
        <v>160.2</v>
      </c>
      <c r="E283" s="4">
        <v>481.5</v>
      </c>
    </row>
    <row r="284" ht="16.5" spans="1:5">
      <c r="A284" s="1">
        <v>16</v>
      </c>
      <c r="B284" s="4">
        <v>20</v>
      </c>
      <c r="C284" s="4" t="s">
        <v>15</v>
      </c>
      <c r="D284" s="4">
        <v>156.7</v>
      </c>
      <c r="E284" s="4">
        <v>487</v>
      </c>
    </row>
    <row r="285" ht="16.5" spans="1:5">
      <c r="A285" s="1">
        <v>16</v>
      </c>
      <c r="B285" s="4">
        <v>21</v>
      </c>
      <c r="C285" s="4" t="s">
        <v>14</v>
      </c>
      <c r="D285" s="4">
        <v>150.6</v>
      </c>
      <c r="E285" s="4">
        <v>476</v>
      </c>
    </row>
    <row r="286" ht="16.5" spans="1:5">
      <c r="A286" s="1">
        <v>16</v>
      </c>
      <c r="B286" s="4">
        <v>21</v>
      </c>
      <c r="C286" s="4" t="s">
        <v>15</v>
      </c>
      <c r="D286" s="4">
        <v>146.85</v>
      </c>
      <c r="E286" s="4">
        <v>476</v>
      </c>
    </row>
    <row r="287" ht="16.5" spans="1:5">
      <c r="A287" s="1">
        <v>16</v>
      </c>
      <c r="B287" s="4">
        <v>22</v>
      </c>
      <c r="C287" s="4" t="s">
        <v>14</v>
      </c>
      <c r="D287" s="4">
        <v>141.2</v>
      </c>
      <c r="E287" s="4">
        <v>476</v>
      </c>
    </row>
    <row r="288" ht="16.5" spans="1:5">
      <c r="A288" s="1">
        <v>16</v>
      </c>
      <c r="B288" s="4">
        <v>22</v>
      </c>
      <c r="C288" s="4" t="s">
        <v>15</v>
      </c>
      <c r="D288" s="4">
        <v>138.35</v>
      </c>
      <c r="E288" s="4">
        <v>476</v>
      </c>
    </row>
    <row r="289" ht="16.5" spans="1:5">
      <c r="A289" s="1">
        <v>16</v>
      </c>
      <c r="B289" s="4">
        <v>23</v>
      </c>
      <c r="C289" s="4" t="s">
        <v>14</v>
      </c>
      <c r="D289" s="4">
        <v>134.2</v>
      </c>
      <c r="E289" s="4">
        <v>476</v>
      </c>
    </row>
    <row r="290" ht="16.5" spans="1:5">
      <c r="A290" s="1">
        <v>16</v>
      </c>
      <c r="B290" s="4">
        <v>23</v>
      </c>
      <c r="C290" s="4" t="s">
        <v>15</v>
      </c>
      <c r="D290" s="4">
        <v>132.45</v>
      </c>
      <c r="E290" s="4">
        <v>476</v>
      </c>
    </row>
  </sheetData>
  <autoFilter xmlns:etc="http://www.wps.cn/officeDocument/2017/etCustomData" ref="A2:E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售电结算公式</vt:lpstr>
      <vt:lpstr>给定负荷率的边际成本计算</vt:lpstr>
      <vt:lpstr>电力用户——日结算(基于公司)数据汇总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huanghui</dc:creator>
  <cp:lastModifiedBy>SESS-SD</cp:lastModifiedBy>
  <dcterms:created xsi:type="dcterms:W3CDTF">2024-11-29T08:00:00Z</dcterms:created>
  <dcterms:modified xsi:type="dcterms:W3CDTF">2026-08-14T06:19:02Z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7AD72522E400EC015A35B968BD62D0EB_43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